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.contreras\Desktop\FRANCISCO 2024\"/>
    </mc:Choice>
  </mc:AlternateContent>
  <bookViews>
    <workbookView xWindow="0" yWindow="0" windowWidth="23040" windowHeight="876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9" i="1" l="1"/>
  <c r="I87" i="1"/>
  <c r="I77" i="1"/>
  <c r="H89" i="1"/>
  <c r="H87" i="1"/>
  <c r="I57" i="1"/>
  <c r="I58" i="1"/>
  <c r="I59" i="1"/>
  <c r="I60" i="1"/>
  <c r="I61" i="1"/>
  <c r="I62" i="1"/>
  <c r="I63" i="1"/>
  <c r="I64" i="1"/>
  <c r="I56" i="1"/>
  <c r="I55" i="1"/>
  <c r="H39" i="1"/>
  <c r="I31" i="1"/>
  <c r="I32" i="1"/>
  <c r="I33" i="1"/>
  <c r="I34" i="1"/>
  <c r="I35" i="1"/>
  <c r="I36" i="1"/>
  <c r="I37" i="1"/>
  <c r="I38" i="1"/>
  <c r="I30" i="1"/>
  <c r="I29" i="1"/>
  <c r="I21" i="1"/>
  <c r="I22" i="1"/>
  <c r="I23" i="1"/>
  <c r="I24" i="1"/>
  <c r="I25" i="1"/>
  <c r="I26" i="1"/>
  <c r="I27" i="1"/>
  <c r="I28" i="1"/>
  <c r="I20" i="1"/>
  <c r="I19" i="1"/>
  <c r="I15" i="1"/>
  <c r="I16" i="1"/>
  <c r="I17" i="1"/>
  <c r="I18" i="1"/>
  <c r="I14" i="1"/>
  <c r="H65" i="1"/>
  <c r="H55" i="1"/>
  <c r="H47" i="1"/>
  <c r="H29" i="1"/>
  <c r="H19" i="1"/>
  <c r="H13" i="1"/>
  <c r="H77" i="1" s="1"/>
  <c r="I13" i="1" l="1"/>
  <c r="G19" i="1"/>
  <c r="G29" i="1"/>
  <c r="G55" i="1" l="1"/>
  <c r="G77" i="1" s="1"/>
  <c r="G47" i="1"/>
  <c r="I47" i="1" s="1"/>
  <c r="G65" i="1"/>
  <c r="I40" i="1"/>
  <c r="I41" i="1"/>
  <c r="I42" i="1"/>
  <c r="I43" i="1"/>
  <c r="I44" i="1"/>
  <c r="I45" i="1"/>
  <c r="I46" i="1"/>
  <c r="I48" i="1"/>
  <c r="I49" i="1"/>
  <c r="I50" i="1"/>
  <c r="I51" i="1"/>
  <c r="I52" i="1"/>
  <c r="I53" i="1"/>
  <c r="I54" i="1"/>
  <c r="I66" i="1"/>
  <c r="I67" i="1"/>
  <c r="I68" i="1"/>
  <c r="I69" i="1"/>
  <c r="I70" i="1"/>
  <c r="I71" i="1"/>
  <c r="I72" i="1"/>
  <c r="I73" i="1"/>
  <c r="I74" i="1"/>
  <c r="I75" i="1"/>
  <c r="I76" i="1"/>
  <c r="I78" i="1"/>
  <c r="I79" i="1"/>
  <c r="I80" i="1"/>
  <c r="I81" i="1"/>
  <c r="I82" i="1"/>
  <c r="I83" i="1"/>
  <c r="I84" i="1"/>
  <c r="I85" i="1"/>
  <c r="I86" i="1"/>
  <c r="G39" i="1"/>
  <c r="G13" i="1"/>
  <c r="G87" i="1" l="1"/>
  <c r="F39" i="1"/>
  <c r="F65" i="1"/>
  <c r="I65" i="1" s="1"/>
  <c r="F29" i="1"/>
  <c r="F19" i="1"/>
  <c r="F13" i="1"/>
  <c r="F77" i="1" l="1"/>
  <c r="F87" i="1" s="1"/>
  <c r="F89" i="1" s="1"/>
  <c r="G89" i="1"/>
  <c r="E87" i="1" l="1"/>
  <c r="E89" i="1" s="1"/>
  <c r="D47" i="1"/>
  <c r="D65" i="1" l="1"/>
  <c r="D55" i="1"/>
  <c r="D39" i="1"/>
  <c r="D29" i="1"/>
  <c r="D19" i="1"/>
  <c r="D13" i="1"/>
  <c r="D77" i="1" l="1"/>
  <c r="D87" i="1" s="1"/>
  <c r="D89" i="1" s="1"/>
  <c r="I39" i="1" l="1"/>
</calcChain>
</file>

<file path=xl/sharedStrings.xml><?xml version="1.0" encoding="utf-8"?>
<sst xmlns="http://schemas.openxmlformats.org/spreadsheetml/2006/main" count="101" uniqueCount="101">
  <si>
    <t>MINISTERIO DE LA MUJER</t>
  </si>
  <si>
    <t>EJECUCION DE GASTOS Y APLICACIÓN FINANCIERA</t>
  </si>
  <si>
    <t>( Valores en RD$)</t>
  </si>
  <si>
    <t>DETALLE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</si>
  <si>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</si>
  <si>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</si>
  <si>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</si>
  <si>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</si>
  <si>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</si>
  <si>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</si>
  <si>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</si>
  <si>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</si>
  <si>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</si>
  <si>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</si>
  <si>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</si>
  <si>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</si>
  <si>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</si>
  <si>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</si>
  <si>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</si>
  <si>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</si>
  <si>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</si>
  <si>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</si>
  <si>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</si>
  <si>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</si>
  <si>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</si>
  <si>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</si>
  <si>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</si>
  <si>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</si>
  <si>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</si>
  <si>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</si>
  <si>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</si>
  <si>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</si>
  <si>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</si>
  <si>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</si>
  <si>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</si>
  <si>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</si>
  <si>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</si>
  <si>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</si>
  <si>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</si>
  <si>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</si>
  <si>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</si>
  <si>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</si>
  <si>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</si>
  <si>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</si>
  <si>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</si>
  <si>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</si>
  <si>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</si>
  <si>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</si>
  <si>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</si>
  <si>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</si>
  <si>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</si>
  <si>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</si>
  <si>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</si>
  <si>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</si>
  <si>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</si>
  <si>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</si>
  <si>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</si>
  <si>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</si>
  <si>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</si>
  <si>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</si>
  <si>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</si>
  <si>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</si>
  <si>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</si>
  <si>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</si>
  <si>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</si>
  <si>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</si>
  <si>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</si>
  <si>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</si>
  <si>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</si>
  <si>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</si>
  <si>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</si>
  <si>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</si>
  <si>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</si>
  <si>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</si>
  <si>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</si>
  <si>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</si>
  <si>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</si>
  <si>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</si>
  <si>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</si>
  <si>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</si>
  <si>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</si>
  <si>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Maria Altagracia Contreras</t>
  </si>
  <si>
    <t>Encargada presupuesto</t>
  </si>
  <si>
    <t>Director Financiero</t>
  </si>
  <si>
    <t>Feliz de Jesus Ramirez</t>
  </si>
  <si>
    <t>PRESUPUESTO MODIFICADO</t>
  </si>
  <si>
    <t xml:space="preserve">PRESUPUESTO APROBADO </t>
  </si>
  <si>
    <t xml:space="preserve">Preparado por </t>
  </si>
  <si>
    <t xml:space="preserve">Revisado por </t>
  </si>
  <si>
    <t>AÑO 2024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</si>
  <si>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</si>
  <si>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</si>
  <si>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</si>
  <si>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</si>
  <si>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</si>
  <si>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07 del mes siguiente al mes analizado</t>
  </si>
  <si>
    <t>6. Fuente  Reporte del -SIGEF</t>
  </si>
  <si>
    <t>ENERO</t>
  </si>
  <si>
    <t xml:space="preserve">FEBRERO </t>
  </si>
  <si>
    <t>TOTAL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</si>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</sst>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theme="1"/>
      <name val="Arial Narrow"/>
      <family val="2"/>
    </font>
    <font>
      <sz val="11"/>
      <color indexed="8"/>
      <name val="Calibri"/>
      <family val="2"/>
      <scheme val="minor"/>
    </font>
    <font>
      <b/>
      <sz val="11"/>
      <color theme="1"/>
      <name val="Arial Narrow"/>
      <family val="2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color theme="1"/>
      <name val="Lucida Fax"/>
      <family val="1"/>
    </font>
    <font>
      <b/>
      <u/>
      <sz val="10"/>
      <color theme="1"/>
      <name val="Lucida Fax"/>
      <family val="1"/>
    </font>
    <font>
      <sz val="10"/>
      <color theme="1"/>
      <name val="Lucida Fax"/>
      <family val="1"/>
    </font>
    <font>
      <i/>
      <sz val="10"/>
      <color theme="1"/>
      <name val="Lucida Fax"/>
      <family val="1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09">
    <xf numFmtId="0" fontId="0" fillId="0" borderId="0" xfId="0"/>
    <xf numFmtId="0" fontId="6" fillId="0" borderId="0" xfId="0" applyFont="1"/>
    <xf numFmtId="0" fontId="6" fillId="0" borderId="0" xfId="0" applyFont="1" applyAlignment="1">
      <alignment wrapText="1"/>
    </xf>
    <xf numFmtId="43" fontId="4" fillId="0" borderId="3" xfId="1" applyFont="1" applyBorder="1"/>
    <xf numFmtId="4" fontId="5" fillId="2" borderId="1" xfId="0" applyNumberFormat="1" applyFont="1" applyFill="1" applyBorder="1" applyAlignment="1">
      <alignment horizontal="center" wrapText="1"/>
    </xf>
    <xf numFmtId="4" fontId="4" fillId="4" borderId="3" xfId="0" applyNumberFormat="1" applyFont="1" applyFill="1" applyBorder="1" applyAlignment="1">
      <alignment horizontal="left" vertical="center" wrapText="1"/>
    </xf>
    <xf numFmtId="43" fontId="13" fillId="0" borderId="3" xfId="1" applyFont="1" applyBorder="1" applyAlignment="1">
      <alignment horizontal="right"/>
    </xf>
    <xf numFmtId="43" fontId="14" fillId="4" borderId="3" xfId="1" applyFont="1" applyFill="1" applyBorder="1" applyAlignment="1">
      <alignment horizontal="center" wrapText="1"/>
    </xf>
    <xf numFmtId="4" fontId="4" fillId="0" borderId="3" xfId="0" applyNumberFormat="1" applyFont="1" applyBorder="1" applyAlignment="1">
      <alignment horizontal="left" vertical="center" wrapText="1"/>
    </xf>
    <xf numFmtId="43" fontId="14" fillId="4" borderId="3" xfId="1" applyFont="1" applyFill="1" applyBorder="1" applyAlignment="1">
      <alignment horizontal="right" wrapText="1"/>
    </xf>
    <xf numFmtId="43" fontId="15" fillId="0" borderId="3" xfId="1" applyFont="1" applyBorder="1" applyAlignment="1">
      <alignment horizontal="right"/>
    </xf>
    <xf numFmtId="4" fontId="0" fillId="0" borderId="3" xfId="0" applyNumberFormat="1" applyFont="1" applyBorder="1" applyAlignment="1">
      <alignment horizontal="left" vertical="center" wrapText="1"/>
    </xf>
    <xf numFmtId="43" fontId="12" fillId="4" borderId="3" xfId="1" applyFont="1" applyFill="1" applyBorder="1" applyAlignment="1">
      <alignment horizontal="right" wrapText="1"/>
    </xf>
    <xf numFmtId="0" fontId="4" fillId="0" borderId="3" xfId="0" applyFont="1" applyBorder="1" applyAlignment="1">
      <alignment horizontal="left" vertical="center" wrapText="1"/>
    </xf>
    <xf numFmtId="43" fontId="13" fillId="4" borderId="3" xfId="1" applyFont="1" applyFill="1" applyBorder="1" applyAlignment="1">
      <alignment horizontal="right" wrapText="1"/>
    </xf>
    <xf numFmtId="0" fontId="5" fillId="0" borderId="3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wrapText="1"/>
    </xf>
    <xf numFmtId="43" fontId="13" fillId="0" borderId="3" xfId="1" applyFont="1" applyFill="1" applyBorder="1" applyAlignment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/>
    <xf numFmtId="0" fontId="17" fillId="0" borderId="0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0" fillId="0" borderId="0" xfId="0"/>
    <xf numFmtId="0" fontId="2" fillId="0" borderId="0" xfId="0" applyFont="1"/>
    <xf numFmtId="0" fontId="20" fillId="0" borderId="0" xfId="0" applyFont="1"/>
    <xf numFmtId="0" fontId="20" fillId="0" borderId="0" xfId="0" applyFont="1" applyAlignment="1">
      <alignment horizontal="left"/>
    </xf>
    <xf numFmtId="4" fontId="7" fillId="4" borderId="4" xfId="1" applyNumberFormat="1" applyFont="1" applyFill="1" applyBorder="1" applyAlignment="1">
      <alignment horizontal="right" wrapText="1"/>
    </xf>
    <xf numFmtId="0" fontId="6" fillId="0" borderId="5" xfId="0" applyFont="1" applyBorder="1"/>
    <xf numFmtId="4" fontId="4" fillId="4" borderId="2" xfId="0" applyNumberFormat="1" applyFont="1" applyFill="1" applyBorder="1" applyAlignment="1">
      <alignment horizontal="left" vertical="center" wrapText="1"/>
    </xf>
    <xf numFmtId="43" fontId="13" fillId="0" borderId="9" xfId="1" applyFont="1" applyBorder="1" applyAlignment="1">
      <alignment horizontal="right"/>
    </xf>
    <xf numFmtId="43" fontId="4" fillId="0" borderId="9" xfId="1" applyFont="1" applyBorder="1"/>
    <xf numFmtId="43" fontId="5" fillId="0" borderId="9" xfId="1" applyFont="1" applyBorder="1"/>
    <xf numFmtId="43" fontId="13" fillId="0" borderId="9" xfId="1" applyFont="1" applyFill="1" applyBorder="1" applyAlignment="1">
      <alignment horizontal="right"/>
    </xf>
    <xf numFmtId="43" fontId="14" fillId="4" borderId="9" xfId="1" applyFont="1" applyFill="1" applyBorder="1" applyAlignment="1">
      <alignment horizontal="right" wrapText="1"/>
    </xf>
    <xf numFmtId="43" fontId="15" fillId="0" borderId="9" xfId="1" applyFont="1" applyBorder="1" applyAlignment="1">
      <alignment horizontal="right"/>
    </xf>
    <xf numFmtId="43" fontId="12" fillId="4" borderId="9" xfId="1" applyFont="1" applyFill="1" applyBorder="1" applyAlignment="1">
      <alignment horizontal="right" wrapText="1"/>
    </xf>
    <xf numFmtId="0" fontId="0" fillId="0" borderId="6" xfId="0" applyBorder="1"/>
    <xf numFmtId="4" fontId="4" fillId="4" borderId="6" xfId="0" applyNumberFormat="1" applyFont="1" applyFill="1" applyBorder="1" applyAlignment="1">
      <alignment horizontal="left" vertical="center" wrapText="1"/>
    </xf>
    <xf numFmtId="43" fontId="13" fillId="0" borderId="6" xfId="1" applyFont="1" applyBorder="1" applyAlignment="1">
      <alignment horizontal="right"/>
    </xf>
    <xf numFmtId="43" fontId="13" fillId="0" borderId="10" xfId="1" applyFont="1" applyBorder="1" applyAlignment="1">
      <alignment horizontal="right"/>
    </xf>
    <xf numFmtId="43" fontId="13" fillId="0" borderId="2" xfId="1" applyFont="1" applyBorder="1" applyAlignment="1">
      <alignment horizontal="right"/>
    </xf>
    <xf numFmtId="43" fontId="13" fillId="0" borderId="8" xfId="1" applyFont="1" applyBorder="1" applyAlignment="1">
      <alignment horizontal="right"/>
    </xf>
    <xf numFmtId="4" fontId="5" fillId="2" borderId="11" xfId="0" applyNumberFormat="1" applyFont="1" applyFill="1" applyBorder="1" applyAlignment="1">
      <alignment horizontal="left" vertical="center" wrapText="1"/>
    </xf>
    <xf numFmtId="43" fontId="14" fillId="2" borderId="12" xfId="1" applyFont="1" applyFill="1" applyBorder="1" applyAlignment="1">
      <alignment horizontal="right" wrapText="1"/>
    </xf>
    <xf numFmtId="43" fontId="5" fillId="2" borderId="13" xfId="1" applyFont="1" applyFill="1" applyBorder="1"/>
    <xf numFmtId="43" fontId="5" fillId="2" borderId="14" xfId="1" applyFont="1" applyFill="1" applyBorder="1"/>
    <xf numFmtId="4" fontId="9" fillId="4" borderId="4" xfId="0" applyNumberFormat="1" applyFont="1" applyFill="1" applyBorder="1" applyAlignment="1">
      <alignment horizontal="left" vertical="center" wrapText="1"/>
    </xf>
    <xf numFmtId="4" fontId="11" fillId="2" borderId="11" xfId="0" applyNumberFormat="1" applyFont="1" applyFill="1" applyBorder="1" applyAlignment="1">
      <alignment horizontal="left" vertical="center" wrapText="1"/>
    </xf>
    <xf numFmtId="43" fontId="12" fillId="2" borderId="12" xfId="1" applyFont="1" applyFill="1" applyBorder="1" applyAlignment="1">
      <alignment horizontal="right" wrapText="1"/>
    </xf>
    <xf numFmtId="43" fontId="2" fillId="2" borderId="14" xfId="1" applyFont="1" applyFill="1" applyBorder="1"/>
    <xf numFmtId="4" fontId="4" fillId="0" borderId="2" xfId="0" applyNumberFormat="1" applyFont="1" applyBorder="1" applyAlignment="1">
      <alignment horizontal="left" vertical="center" wrapText="1"/>
    </xf>
    <xf numFmtId="4" fontId="4" fillId="0" borderId="6" xfId="0" applyNumberFormat="1" applyFont="1" applyBorder="1" applyAlignment="1">
      <alignment horizontal="left" vertical="center" wrapText="1"/>
    </xf>
    <xf numFmtId="43" fontId="14" fillId="4" borderId="2" xfId="1" applyFont="1" applyFill="1" applyBorder="1" applyAlignment="1">
      <alignment horizontal="right" wrapText="1"/>
    </xf>
    <xf numFmtId="43" fontId="14" fillId="4" borderId="8" xfId="1" applyFont="1" applyFill="1" applyBorder="1" applyAlignment="1">
      <alignment horizontal="right" wrapText="1"/>
    </xf>
    <xf numFmtId="43" fontId="14" fillId="2" borderId="14" xfId="1" applyFont="1" applyFill="1" applyBorder="1" applyAlignment="1">
      <alignment horizontal="right" wrapText="1"/>
    </xf>
    <xf numFmtId="43" fontId="14" fillId="4" borderId="6" xfId="1" applyFont="1" applyFill="1" applyBorder="1" applyAlignment="1">
      <alignment horizontal="right" wrapText="1"/>
    </xf>
    <xf numFmtId="43" fontId="14" fillId="4" borderId="10" xfId="1" applyFont="1" applyFill="1" applyBorder="1" applyAlignment="1">
      <alignment horizontal="right" wrapText="1"/>
    </xf>
    <xf numFmtId="43" fontId="5" fillId="0" borderId="10" xfId="1" applyFont="1" applyBorder="1"/>
    <xf numFmtId="4" fontId="0" fillId="0" borderId="2" xfId="0" applyNumberFormat="1" applyFont="1" applyBorder="1" applyAlignment="1">
      <alignment horizontal="left" vertical="center" wrapText="1"/>
    </xf>
    <xf numFmtId="43" fontId="10" fillId="0" borderId="2" xfId="1" applyFont="1" applyBorder="1" applyAlignment="1">
      <alignment horizontal="right"/>
    </xf>
    <xf numFmtId="43" fontId="10" fillId="0" borderId="8" xfId="1" applyFont="1" applyBorder="1" applyAlignment="1">
      <alignment horizontal="right"/>
    </xf>
    <xf numFmtId="4" fontId="0" fillId="0" borderId="6" xfId="0" applyNumberFormat="1" applyFont="1" applyBorder="1" applyAlignment="1">
      <alignment horizontal="left" vertical="center" wrapText="1"/>
    </xf>
    <xf numFmtId="43" fontId="12" fillId="4" borderId="6" xfId="1" applyFont="1" applyFill="1" applyBorder="1" applyAlignment="1">
      <alignment horizontal="right" wrapText="1"/>
    </xf>
    <xf numFmtId="43" fontId="12" fillId="4" borderId="10" xfId="1" applyFont="1" applyFill="1" applyBorder="1" applyAlignment="1">
      <alignment horizontal="right" wrapText="1"/>
    </xf>
    <xf numFmtId="0" fontId="4" fillId="0" borderId="2" xfId="0" applyFont="1" applyBorder="1" applyAlignment="1">
      <alignment horizontal="left" vertical="center" wrapText="1"/>
    </xf>
    <xf numFmtId="43" fontId="13" fillId="4" borderId="2" xfId="1" applyFont="1" applyFill="1" applyBorder="1" applyAlignment="1">
      <alignment horizontal="right" wrapText="1"/>
    </xf>
    <xf numFmtId="4" fontId="2" fillId="3" borderId="11" xfId="0" applyNumberFormat="1" applyFont="1" applyFill="1" applyBorder="1" applyAlignment="1">
      <alignment horizontal="left" vertical="center" wrapText="1"/>
    </xf>
    <xf numFmtId="43" fontId="12" fillId="2" borderId="14" xfId="1" applyFont="1" applyFill="1" applyBorder="1" applyAlignment="1">
      <alignment horizontal="right" wrapText="1"/>
    </xf>
    <xf numFmtId="0" fontId="4" fillId="0" borderId="6" xfId="0" applyFont="1" applyBorder="1" applyAlignment="1">
      <alignment horizontal="left" vertical="center" wrapText="1"/>
    </xf>
    <xf numFmtId="43" fontId="13" fillId="4" borderId="6" xfId="1" applyFont="1" applyFill="1" applyBorder="1" applyAlignment="1">
      <alignment horizontal="right" wrapText="1"/>
    </xf>
    <xf numFmtId="43" fontId="13" fillId="4" borderId="10" xfId="1" applyFont="1" applyFill="1" applyBorder="1" applyAlignment="1">
      <alignment horizontal="right" wrapText="1"/>
    </xf>
    <xf numFmtId="0" fontId="5" fillId="3" borderId="11" xfId="0" applyFont="1" applyFill="1" applyBorder="1" applyAlignment="1">
      <alignment horizontal="left" vertical="center" wrapText="1"/>
    </xf>
    <xf numFmtId="43" fontId="14" fillId="4" borderId="4" xfId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center"/>
    </xf>
    <xf numFmtId="4" fontId="5" fillId="2" borderId="7" xfId="0" applyNumberFormat="1" applyFont="1" applyFill="1" applyBorder="1" applyAlignment="1">
      <alignment horizontal="left" vertical="center" wrapText="1"/>
    </xf>
    <xf numFmtId="43" fontId="14" fillId="2" borderId="11" xfId="1" applyFont="1" applyFill="1" applyBorder="1" applyAlignment="1">
      <alignment horizontal="right" wrapText="1"/>
    </xf>
    <xf numFmtId="43" fontId="2" fillId="2" borderId="13" xfId="0" applyNumberFormat="1" applyFont="1" applyFill="1" applyBorder="1"/>
    <xf numFmtId="0" fontId="2" fillId="2" borderId="7" xfId="0" applyFont="1" applyFill="1" applyBorder="1" applyAlignment="1">
      <alignment horizontal="center"/>
    </xf>
    <xf numFmtId="0" fontId="0" fillId="0" borderId="5" xfId="0" applyBorder="1"/>
    <xf numFmtId="43" fontId="2" fillId="2" borderId="7" xfId="0" applyNumberFormat="1" applyFont="1" applyFill="1" applyBorder="1"/>
    <xf numFmtId="43" fontId="0" fillId="0" borderId="8" xfId="1" applyFont="1" applyBorder="1"/>
    <xf numFmtId="43" fontId="0" fillId="0" borderId="9" xfId="1" applyFont="1" applyBorder="1"/>
    <xf numFmtId="43" fontId="0" fillId="0" borderId="10" xfId="1" applyFont="1" applyBorder="1"/>
    <xf numFmtId="43" fontId="0" fillId="2" borderId="14" xfId="1" applyFont="1" applyFill="1" applyBorder="1"/>
    <xf numFmtId="43" fontId="2" fillId="2" borderId="14" xfId="0" applyNumberFormat="1" applyFont="1" applyFill="1" applyBorder="1"/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2" fillId="2" borderId="15" xfId="0" applyFont="1" applyFill="1" applyBorder="1" applyAlignment="1">
      <alignment horizontal="center"/>
    </xf>
    <xf numFmtId="43" fontId="2" fillId="4" borderId="3" xfId="0" applyNumberFormat="1" applyFont="1" applyFill="1" applyBorder="1"/>
    <xf numFmtId="43" fontId="2" fillId="4" borderId="6" xfId="0" applyNumberFormat="1" applyFont="1" applyFill="1" applyBorder="1"/>
    <xf numFmtId="43" fontId="2" fillId="4" borderId="2" xfId="0" applyNumberFormat="1" applyFont="1" applyFill="1" applyBorder="1"/>
    <xf numFmtId="0" fontId="4" fillId="4" borderId="4" xfId="0" applyFont="1" applyFill="1" applyBorder="1" applyAlignment="1">
      <alignment wrapText="1"/>
    </xf>
    <xf numFmtId="43" fontId="4" fillId="4" borderId="5" xfId="1" applyFont="1" applyFill="1" applyBorder="1"/>
    <xf numFmtId="0" fontId="0" fillId="4" borderId="5" xfId="0" applyFill="1" applyBorder="1"/>
    <xf numFmtId="43" fontId="2" fillId="4" borderId="14" xfId="0" applyNumberFormat="1" applyFont="1" applyFill="1" applyBorder="1"/>
    <xf numFmtId="43" fontId="2" fillId="4" borderId="4" xfId="0" applyNumberFormat="1" applyFont="1" applyFill="1" applyBorder="1"/>
    <xf numFmtId="43" fontId="0" fillId="0" borderId="0" xfId="0" applyNumberFormat="1"/>
    <xf numFmtId="0" fontId="20" fillId="0" borderId="0" xfId="0" applyFont="1" applyAlignment="1">
      <alignment horizontal="left" wrapText="1"/>
    </xf>
    <xf numFmtId="0" fontId="8" fillId="0" borderId="0" xfId="2" applyFont="1" applyFill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7" fillId="0" borderId="0" xfId="2" applyFont="1" applyFill="1" applyAlignment="1" applyProtection="1">
      <alignment horizontal="center"/>
      <protection locked="0"/>
    </xf>
    <xf numFmtId="43" fontId="2" fillId="4" borderId="5" xfId="0" applyNumberFormat="1" applyFont="1" applyFill="1" applyBorder="1"/>
    <xf numFmtId="43" fontId="2" fillId="2" borderId="16" xfId="0" applyNumberFormat="1" applyFont="1" applyFill="1" applyBorder="1"/>
    <xf numFmtId="43" fontId="2" fillId="2" borderId="1" xfId="0" applyNumberFormat="1" applyFont="1" applyFill="1" applyBorder="1"/>
    <xf numFmtId="43" fontId="0" fillId="2" borderId="7" xfId="1" applyFont="1" applyFill="1" applyBorder="1"/>
    <xf numFmtId="0" fontId="5" fillId="2" borderId="7" xfId="0" applyFont="1" applyFill="1" applyBorder="1" applyAlignment="1">
      <alignment horizontal="center" wrapText="1"/>
    </xf>
  </cellXfs>
  <cellStyles count="3">
    <cellStyle name="Millares" xfId="1" builtinId="3"/>
    <cellStyle name="Normal" xfId="0" builtinId="0"/>
    <cellStyle name="Normal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419100</xdr:colOff>
      <xdr:row>0</xdr:row>
      <xdr:rowOff>0</xdr:rowOff>
    </xdr:from>
    <xdr:to>
      <xdr:col>5</xdr:col>
      <xdr:colOff>594360</xdr:colOff>
      <xdr:row>5</xdr:row>
      <xdr:rowOff>167640</xdr:rowOff>
    </xdr:to>
    <xdr:pic>
      <xdr:nvPicPr>
        <xdr:cNvPr id="3" name="Imagen 2" descr="Ministerio de la Mujer - Ministerio de la Mujer trabaja en la mejora de los  servicios en las Casas de Acogida y en dar una respuesta integral a las  víctimas de violenc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9560" y="0"/>
          <a:ext cx="2453640" cy="10820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6"/>
  <sheetViews>
    <sheetView tabSelected="1" zoomScaleNormal="100" workbookViewId="0">
      <selection activeCell="A7" sqref="A7:I7"/>
    </sheetView>
  </sheetViews>
  <sheetFormatPr baseColWidth="10" defaultRowHeight="14.4" x14ac:dyDescent="0.3"/>
  <cols>
    <col min="1" max="1" width="3.6640625" customWidth="1"/>
    <col min="2" max="2" width="4.5546875" customWidth="1"/>
    <col min="3" max="3" width="45.44140625" customWidth="1"/>
    <col min="4" max="4" width="18.33203125" customWidth="1"/>
    <col min="5" max="5" width="14.88671875" customWidth="1"/>
    <col min="6" max="6" width="18.77734375" customWidth="1"/>
    <col min="7" max="7" width="15.5546875" customWidth="1"/>
    <col min="8" max="8" width="17.5546875" style="24" customWidth="1"/>
    <col min="9" max="9" width="18" customWidth="1"/>
  </cols>
  <sheetData>
    <row r="2" spans="1:9" x14ac:dyDescent="0.3">
      <c r="B2" s="1"/>
      <c r="C2" s="1"/>
      <c r="D2" s="1"/>
      <c r="E2" s="1"/>
    </row>
    <row r="3" spans="1:9" x14ac:dyDescent="0.3">
      <c r="B3" s="1"/>
      <c r="C3" s="1"/>
      <c r="D3" s="1"/>
      <c r="E3" s="1"/>
    </row>
    <row r="4" spans="1:9" x14ac:dyDescent="0.3">
      <c r="B4" s="1"/>
      <c r="C4" s="1"/>
      <c r="D4" s="1"/>
      <c r="E4" s="1"/>
    </row>
    <row r="5" spans="1:9" x14ac:dyDescent="0.3">
      <c r="B5" s="1"/>
      <c r="C5" s="1"/>
      <c r="D5" s="1"/>
      <c r="E5" s="1"/>
    </row>
    <row r="6" spans="1:9" x14ac:dyDescent="0.3">
      <c r="B6" s="1"/>
      <c r="C6" s="1"/>
      <c r="D6" s="1"/>
      <c r="E6" s="1"/>
    </row>
    <row r="7" spans="1:9" ht="18.600000000000001" customHeight="1" x14ac:dyDescent="0.3">
      <c r="A7" s="103" t="s">
        <v>0</v>
      </c>
      <c r="B7" s="103"/>
      <c r="C7" s="103"/>
      <c r="D7" s="103"/>
      <c r="E7" s="103"/>
      <c r="F7" s="103"/>
      <c r="G7" s="103"/>
      <c r="H7" s="103"/>
      <c r="I7" s="103"/>
    </row>
    <row r="8" spans="1:9" ht="15" customHeight="1" x14ac:dyDescent="0.3">
      <c r="A8" s="101" t="s">
        <v>1</v>
      </c>
      <c r="B8" s="101"/>
      <c r="C8" s="101"/>
      <c r="D8" s="101"/>
      <c r="E8" s="101"/>
      <c r="F8" s="101"/>
      <c r="G8" s="101"/>
      <c r="H8" s="101"/>
      <c r="I8" s="101"/>
    </row>
    <row r="9" spans="1:9" x14ac:dyDescent="0.3">
      <c r="A9" s="102" t="s">
        <v>89</v>
      </c>
      <c r="B9" s="102"/>
      <c r="C9" s="102"/>
      <c r="D9" s="102"/>
      <c r="E9" s="102"/>
      <c r="F9" s="102"/>
      <c r="G9" s="102"/>
      <c r="H9" s="102"/>
      <c r="I9" s="102"/>
    </row>
    <row r="10" spans="1:9" ht="15" thickBot="1" x14ac:dyDescent="0.35">
      <c r="A10" s="102" t="s">
        <v>2</v>
      </c>
      <c r="B10" s="102"/>
      <c r="C10" s="102"/>
      <c r="D10" s="102"/>
      <c r="E10" s="102"/>
      <c r="F10" s="102"/>
      <c r="G10" s="102"/>
      <c r="H10" s="102"/>
      <c r="I10" s="102"/>
    </row>
    <row r="11" spans="1:9" ht="37.200000000000003" customHeight="1" thickBot="1" x14ac:dyDescent="0.35">
      <c r="B11" s="1"/>
      <c r="C11" s="4" t="s">
        <v>3</v>
      </c>
      <c r="D11" s="16" t="s">
        <v>86</v>
      </c>
      <c r="E11" s="108" t="s">
        <v>85</v>
      </c>
      <c r="F11" s="79" t="s">
        <v>97</v>
      </c>
      <c r="G11" s="75" t="s">
        <v>98</v>
      </c>
      <c r="H11" s="75" t="s">
        <v>100</v>
      </c>
      <c r="I11" s="90" t="s">
        <v>99</v>
      </c>
    </row>
    <row r="12" spans="1:9" ht="15" thickBot="1" x14ac:dyDescent="0.35">
      <c r="B12" s="1"/>
      <c r="C12" s="48" t="s">
        <v>4</v>
      </c>
      <c r="D12" s="28"/>
      <c r="E12" s="29"/>
      <c r="F12" s="80"/>
      <c r="G12" s="80"/>
      <c r="H12" s="80"/>
      <c r="I12" s="38"/>
    </row>
    <row r="13" spans="1:9" ht="15" thickBot="1" x14ac:dyDescent="0.35">
      <c r="B13" s="1"/>
      <c r="C13" s="49" t="s">
        <v>5</v>
      </c>
      <c r="D13" s="50">
        <f>SUM(D14:D18)</f>
        <v>751383462</v>
      </c>
      <c r="E13" s="51"/>
      <c r="F13" s="81">
        <f>SUM(F14:F18)</f>
        <v>28427733.300000001</v>
      </c>
      <c r="G13" s="81">
        <f>SUM(G14:G18)</f>
        <v>29231875.509999998</v>
      </c>
      <c r="H13" s="106">
        <f>SUM(H14:H18)</f>
        <v>29143117.260000002</v>
      </c>
      <c r="I13" s="105">
        <f>SUM(F13:H13)</f>
        <v>86802726.070000008</v>
      </c>
    </row>
    <row r="14" spans="1:9" ht="22.2" customHeight="1" x14ac:dyDescent="0.3">
      <c r="B14" s="1"/>
      <c r="C14" s="30" t="s">
        <v>6</v>
      </c>
      <c r="D14" s="42">
        <v>528081054</v>
      </c>
      <c r="E14" s="43"/>
      <c r="F14" s="82">
        <v>24427560.23</v>
      </c>
      <c r="G14" s="82">
        <v>24800810.079999998</v>
      </c>
      <c r="H14" s="82">
        <v>25228513.390000001</v>
      </c>
      <c r="I14" s="93">
        <f>SUM(F14:H14)</f>
        <v>74456883.700000003</v>
      </c>
    </row>
    <row r="15" spans="1:9" ht="26.4" customHeight="1" x14ac:dyDescent="0.3">
      <c r="B15" s="1"/>
      <c r="C15" s="5" t="s">
        <v>7</v>
      </c>
      <c r="D15" s="6">
        <v>152328756</v>
      </c>
      <c r="E15" s="31"/>
      <c r="F15" s="83">
        <v>335000</v>
      </c>
      <c r="G15" s="83">
        <v>715655.57</v>
      </c>
      <c r="H15" s="83">
        <v>285000</v>
      </c>
      <c r="I15" s="93">
        <f t="shared" ref="I15:I18" si="0">SUM(F15:H15)</f>
        <v>1335655.5699999998</v>
      </c>
    </row>
    <row r="16" spans="1:9" x14ac:dyDescent="0.3">
      <c r="B16" s="1"/>
      <c r="C16" s="5" t="s">
        <v>8</v>
      </c>
      <c r="D16" s="3">
        <v>0</v>
      </c>
      <c r="E16" s="32"/>
      <c r="F16" s="83">
        <v>0</v>
      </c>
      <c r="G16" s="83">
        <v>0</v>
      </c>
      <c r="H16" s="83">
        <v>0</v>
      </c>
      <c r="I16" s="93">
        <f t="shared" si="0"/>
        <v>0</v>
      </c>
    </row>
    <row r="17" spans="2:11" x14ac:dyDescent="0.3">
      <c r="B17" s="1"/>
      <c r="C17" s="5" t="s">
        <v>9</v>
      </c>
      <c r="D17" s="7">
        <v>0</v>
      </c>
      <c r="E17" s="33"/>
      <c r="F17" s="83">
        <v>0</v>
      </c>
      <c r="G17" s="83">
        <v>0</v>
      </c>
      <c r="H17" s="83">
        <v>0</v>
      </c>
      <c r="I17" s="93">
        <f t="shared" si="0"/>
        <v>0</v>
      </c>
    </row>
    <row r="18" spans="2:11" ht="15" thickBot="1" x14ac:dyDescent="0.35">
      <c r="B18" s="1"/>
      <c r="C18" s="39" t="s">
        <v>10</v>
      </c>
      <c r="D18" s="40">
        <v>70973652</v>
      </c>
      <c r="E18" s="41"/>
      <c r="F18" s="84">
        <v>3665173.07</v>
      </c>
      <c r="G18" s="84">
        <v>3715409.86</v>
      </c>
      <c r="H18" s="84">
        <v>3629603.87</v>
      </c>
      <c r="I18" s="93">
        <f t="shared" si="0"/>
        <v>11010186.800000001</v>
      </c>
    </row>
    <row r="19" spans="2:11" ht="15" thickBot="1" x14ac:dyDescent="0.35">
      <c r="B19" s="1"/>
      <c r="C19" s="76" t="s">
        <v>11</v>
      </c>
      <c r="D19" s="77">
        <f>D20+D21+D22+D23+D24+D25+D26+D27+D28</f>
        <v>253850377</v>
      </c>
      <c r="E19" s="47"/>
      <c r="F19" s="81">
        <f>SUM(F20:F28)</f>
        <v>7694458.0999999996</v>
      </c>
      <c r="G19" s="81">
        <f>SUM(G20:G28)</f>
        <v>10551193.109999999</v>
      </c>
      <c r="H19" s="106">
        <f>SUM(H20:H28)</f>
        <v>12542616.490000002</v>
      </c>
      <c r="I19" s="105">
        <f>SUM(F19:H19)</f>
        <v>30788267.700000003</v>
      </c>
    </row>
    <row r="20" spans="2:11" x14ac:dyDescent="0.3">
      <c r="B20" s="1"/>
      <c r="C20" s="30" t="s">
        <v>12</v>
      </c>
      <c r="D20" s="42">
        <v>34025000</v>
      </c>
      <c r="E20" s="43"/>
      <c r="F20" s="82">
        <v>2826403.15</v>
      </c>
      <c r="G20" s="82">
        <v>2630312.92</v>
      </c>
      <c r="H20" s="82">
        <v>2618233.7999999998</v>
      </c>
      <c r="I20" s="93">
        <f>SUM(F20:H20)</f>
        <v>8074949.8700000001</v>
      </c>
    </row>
    <row r="21" spans="2:11" x14ac:dyDescent="0.3">
      <c r="B21" s="1"/>
      <c r="C21" s="5" t="s">
        <v>13</v>
      </c>
      <c r="D21" s="6">
        <v>27099000</v>
      </c>
      <c r="E21" s="31"/>
      <c r="F21" s="83">
        <v>0</v>
      </c>
      <c r="G21" s="83">
        <v>34220</v>
      </c>
      <c r="H21" s="83">
        <v>487576.5</v>
      </c>
      <c r="I21" s="93">
        <f t="shared" ref="I21:I28" si="1">SUM(F21:H21)</f>
        <v>521796.5</v>
      </c>
    </row>
    <row r="22" spans="2:11" x14ac:dyDescent="0.3">
      <c r="B22" s="1"/>
      <c r="C22" s="5" t="s">
        <v>14</v>
      </c>
      <c r="D22" s="6">
        <v>8120000</v>
      </c>
      <c r="E22" s="31"/>
      <c r="F22" s="83">
        <v>347365.5</v>
      </c>
      <c r="G22" s="83">
        <v>214524.78</v>
      </c>
      <c r="H22" s="83">
        <v>1801723.75</v>
      </c>
      <c r="I22" s="93">
        <f t="shared" si="1"/>
        <v>2363614.0300000003</v>
      </c>
    </row>
    <row r="23" spans="2:11" x14ac:dyDescent="0.3">
      <c r="B23" s="1"/>
      <c r="C23" s="5" t="s">
        <v>15</v>
      </c>
      <c r="D23" s="6">
        <v>2380779</v>
      </c>
      <c r="E23" s="31"/>
      <c r="F23" s="83">
        <v>284808.49</v>
      </c>
      <c r="G23" s="83">
        <v>65309.760000000002</v>
      </c>
      <c r="H23" s="83">
        <v>216706.83</v>
      </c>
      <c r="I23" s="93">
        <f t="shared" si="1"/>
        <v>566825.07999999996</v>
      </c>
    </row>
    <row r="24" spans="2:11" x14ac:dyDescent="0.3">
      <c r="B24" s="1"/>
      <c r="C24" s="5" t="s">
        <v>16</v>
      </c>
      <c r="D24" s="6">
        <v>93140472</v>
      </c>
      <c r="E24" s="31"/>
      <c r="F24" s="83">
        <v>4201563.34</v>
      </c>
      <c r="G24" s="83">
        <v>6313124.2000000002</v>
      </c>
      <c r="H24" s="83">
        <v>5313247.33</v>
      </c>
      <c r="I24" s="93">
        <f t="shared" si="1"/>
        <v>15827934.869999999</v>
      </c>
    </row>
    <row r="25" spans="2:11" x14ac:dyDescent="0.3">
      <c r="B25" s="1"/>
      <c r="C25" s="5" t="s">
        <v>17</v>
      </c>
      <c r="D25" s="6">
        <v>8630000</v>
      </c>
      <c r="E25" s="31"/>
      <c r="F25" s="83">
        <v>2676.8</v>
      </c>
      <c r="G25" s="83">
        <v>441816.75</v>
      </c>
      <c r="H25" s="83">
        <v>4967.3999999999996</v>
      </c>
      <c r="I25" s="93">
        <f t="shared" si="1"/>
        <v>449460.95</v>
      </c>
    </row>
    <row r="26" spans="2:11" ht="27.6" x14ac:dyDescent="0.3">
      <c r="B26" s="1"/>
      <c r="C26" s="5" t="s">
        <v>18</v>
      </c>
      <c r="D26" s="6">
        <v>16410000</v>
      </c>
      <c r="E26" s="31"/>
      <c r="F26" s="83">
        <v>14502</v>
      </c>
      <c r="G26" s="83">
        <v>386297.12</v>
      </c>
      <c r="H26" s="83">
        <v>292056.32000000001</v>
      </c>
      <c r="I26" s="93">
        <f t="shared" si="1"/>
        <v>692855.44</v>
      </c>
    </row>
    <row r="27" spans="2:11" ht="27.6" x14ac:dyDescent="0.3">
      <c r="B27" s="1"/>
      <c r="C27" s="5" t="s">
        <v>19</v>
      </c>
      <c r="D27" s="6">
        <v>30054126</v>
      </c>
      <c r="E27" s="31"/>
      <c r="F27" s="83">
        <v>17138.82</v>
      </c>
      <c r="G27" s="83">
        <v>173400</v>
      </c>
      <c r="H27" s="83">
        <v>641752.59</v>
      </c>
      <c r="I27" s="93">
        <f t="shared" si="1"/>
        <v>832291.40999999992</v>
      </c>
      <c r="K27" s="99"/>
    </row>
    <row r="28" spans="2:11" ht="15" thickBot="1" x14ac:dyDescent="0.35">
      <c r="B28" s="1"/>
      <c r="C28" s="39" t="s">
        <v>20</v>
      </c>
      <c r="D28" s="40">
        <v>33991000</v>
      </c>
      <c r="E28" s="41"/>
      <c r="F28" s="84">
        <v>0</v>
      </c>
      <c r="G28" s="84">
        <v>292187.58</v>
      </c>
      <c r="H28" s="84">
        <v>1166351.97</v>
      </c>
      <c r="I28" s="93">
        <f t="shared" si="1"/>
        <v>1458539.55</v>
      </c>
    </row>
    <row r="29" spans="2:11" ht="15" thickBot="1" x14ac:dyDescent="0.35">
      <c r="B29" s="1"/>
      <c r="C29" s="44" t="s">
        <v>21</v>
      </c>
      <c r="D29" s="45">
        <f>SUM(D30:D38)</f>
        <v>52963140</v>
      </c>
      <c r="E29" s="46"/>
      <c r="F29" s="81">
        <f>SUM(F30:F38)</f>
        <v>668000</v>
      </c>
      <c r="G29" s="81">
        <f>SUM(G30:G38)</f>
        <v>2588750.81</v>
      </c>
      <c r="H29" s="106">
        <f>SUM(H30:H38)</f>
        <v>2039424.35</v>
      </c>
      <c r="I29" s="105">
        <f>SUM(F29:H29)</f>
        <v>5296175.16</v>
      </c>
    </row>
    <row r="30" spans="2:11" x14ac:dyDescent="0.3">
      <c r="B30" s="1"/>
      <c r="C30" s="30" t="s">
        <v>22</v>
      </c>
      <c r="D30" s="42">
        <v>8920310</v>
      </c>
      <c r="E30" s="43"/>
      <c r="F30" s="82">
        <v>0</v>
      </c>
      <c r="G30" s="82">
        <v>573339.16</v>
      </c>
      <c r="H30" s="82">
        <v>497817.78</v>
      </c>
      <c r="I30" s="93">
        <f>SUM(F30:H30)</f>
        <v>1071156.94</v>
      </c>
    </row>
    <row r="31" spans="2:11" x14ac:dyDescent="0.3">
      <c r="B31" s="1"/>
      <c r="C31" s="5" t="s">
        <v>23</v>
      </c>
      <c r="D31" s="6">
        <v>4089034</v>
      </c>
      <c r="E31" s="31"/>
      <c r="F31" s="83">
        <v>0</v>
      </c>
      <c r="G31" s="83">
        <v>225117.51</v>
      </c>
      <c r="H31" s="83">
        <v>193398.89</v>
      </c>
      <c r="I31" s="93">
        <f t="shared" ref="I31:I38" si="2">SUM(F31:H31)</f>
        <v>418516.4</v>
      </c>
    </row>
    <row r="32" spans="2:11" x14ac:dyDescent="0.3">
      <c r="B32" s="1"/>
      <c r="C32" s="5" t="s">
        <v>24</v>
      </c>
      <c r="D32" s="6">
        <v>3477500</v>
      </c>
      <c r="E32" s="31"/>
      <c r="F32" s="83">
        <v>0</v>
      </c>
      <c r="G32" s="83">
        <v>54929</v>
      </c>
      <c r="H32" s="83">
        <v>102000</v>
      </c>
      <c r="I32" s="93">
        <f t="shared" si="2"/>
        <v>156929</v>
      </c>
    </row>
    <row r="33" spans="2:9" x14ac:dyDescent="0.3">
      <c r="B33" s="1"/>
      <c r="C33" s="5" t="s">
        <v>25</v>
      </c>
      <c r="D33" s="6">
        <v>525000</v>
      </c>
      <c r="E33" s="31"/>
      <c r="F33" s="83">
        <v>0</v>
      </c>
      <c r="G33" s="83">
        <v>0</v>
      </c>
      <c r="H33" s="83">
        <v>1134.75</v>
      </c>
      <c r="I33" s="93">
        <f t="shared" si="2"/>
        <v>1134.75</v>
      </c>
    </row>
    <row r="34" spans="2:9" x14ac:dyDescent="0.3">
      <c r="B34" s="1"/>
      <c r="C34" s="5" t="s">
        <v>26</v>
      </c>
      <c r="D34" s="6">
        <v>1675000</v>
      </c>
      <c r="E34" s="31"/>
      <c r="F34" s="83">
        <v>0</v>
      </c>
      <c r="G34" s="83">
        <v>0</v>
      </c>
      <c r="H34" s="83">
        <v>0</v>
      </c>
      <c r="I34" s="93">
        <f t="shared" si="2"/>
        <v>0</v>
      </c>
    </row>
    <row r="35" spans="2:9" ht="27.6" x14ac:dyDescent="0.3">
      <c r="B35" s="1"/>
      <c r="C35" s="5" t="s">
        <v>27</v>
      </c>
      <c r="D35" s="6">
        <v>630000</v>
      </c>
      <c r="E35" s="31"/>
      <c r="F35" s="83">
        <v>0</v>
      </c>
      <c r="G35" s="83">
        <v>0</v>
      </c>
      <c r="H35" s="83">
        <v>19409.53</v>
      </c>
      <c r="I35" s="93">
        <f t="shared" si="2"/>
        <v>19409.53</v>
      </c>
    </row>
    <row r="36" spans="2:9" ht="27.6" x14ac:dyDescent="0.3">
      <c r="B36" s="1"/>
      <c r="C36" s="5" t="s">
        <v>28</v>
      </c>
      <c r="D36" s="6">
        <v>17657000</v>
      </c>
      <c r="E36" s="31"/>
      <c r="F36" s="83">
        <v>668000</v>
      </c>
      <c r="G36" s="83">
        <v>1268000</v>
      </c>
      <c r="H36" s="83">
        <v>730654.5</v>
      </c>
      <c r="I36" s="93">
        <f t="shared" si="2"/>
        <v>2666654.5</v>
      </c>
    </row>
    <row r="37" spans="2:9" ht="27.6" x14ac:dyDescent="0.3">
      <c r="B37" s="1"/>
      <c r="C37" s="5" t="s">
        <v>29</v>
      </c>
      <c r="D37" s="17">
        <v>0</v>
      </c>
      <c r="E37" s="34"/>
      <c r="F37" s="83">
        <v>0</v>
      </c>
      <c r="G37" s="83">
        <v>0</v>
      </c>
      <c r="H37" s="83">
        <v>0</v>
      </c>
      <c r="I37" s="93">
        <f t="shared" si="2"/>
        <v>0</v>
      </c>
    </row>
    <row r="38" spans="2:9" ht="15" thickBot="1" x14ac:dyDescent="0.35">
      <c r="B38" s="1"/>
      <c r="C38" s="39" t="s">
        <v>30</v>
      </c>
      <c r="D38" s="40">
        <v>15989296</v>
      </c>
      <c r="E38" s="41"/>
      <c r="F38" s="84">
        <v>0</v>
      </c>
      <c r="G38" s="84">
        <v>467365.14</v>
      </c>
      <c r="H38" s="84">
        <v>495008.9</v>
      </c>
      <c r="I38" s="93">
        <f t="shared" si="2"/>
        <v>962374.04</v>
      </c>
    </row>
    <row r="39" spans="2:9" ht="15" thickBot="1" x14ac:dyDescent="0.35">
      <c r="B39" s="1"/>
      <c r="C39" s="44" t="s">
        <v>31</v>
      </c>
      <c r="D39" s="45">
        <f>SUM(D40:D46)</f>
        <v>92649209</v>
      </c>
      <c r="E39" s="47"/>
      <c r="F39" s="81">
        <f>SUM(F40:F46)</f>
        <v>18560874.25</v>
      </c>
      <c r="G39" s="81">
        <f>SUM(G40:G46)</f>
        <v>30303001.550000001</v>
      </c>
      <c r="H39" s="106">
        <f>SUM(H40:H46)</f>
        <v>37239302.43</v>
      </c>
      <c r="I39" s="105">
        <f>SUM(F39:H39)</f>
        <v>86103178.229999989</v>
      </c>
    </row>
    <row r="40" spans="2:9" ht="27.6" x14ac:dyDescent="0.3">
      <c r="B40" s="1"/>
      <c r="C40" s="52" t="s">
        <v>32</v>
      </c>
      <c r="D40" s="42">
        <v>87492088</v>
      </c>
      <c r="E40" s="43"/>
      <c r="F40" s="82">
        <v>0</v>
      </c>
      <c r="G40" s="82">
        <v>9252846.3000000007</v>
      </c>
      <c r="H40" s="82">
        <v>11018169.93</v>
      </c>
      <c r="I40" s="93">
        <f t="shared" ref="I14:I77" si="3">SUM(F40:G40)</f>
        <v>9252846.3000000007</v>
      </c>
    </row>
    <row r="41" spans="2:9" ht="27.6" x14ac:dyDescent="0.3">
      <c r="B41" s="1"/>
      <c r="C41" s="8" t="s">
        <v>33</v>
      </c>
      <c r="D41" s="9">
        <v>0</v>
      </c>
      <c r="E41" s="33"/>
      <c r="F41" s="83">
        <v>0</v>
      </c>
      <c r="G41" s="83">
        <v>0</v>
      </c>
      <c r="H41" s="83">
        <v>0</v>
      </c>
      <c r="I41" s="91">
        <f t="shared" si="3"/>
        <v>0</v>
      </c>
    </row>
    <row r="42" spans="2:9" ht="27.6" x14ac:dyDescent="0.3">
      <c r="B42" s="1"/>
      <c r="C42" s="8" t="s">
        <v>34</v>
      </c>
      <c r="D42" s="9">
        <v>0</v>
      </c>
      <c r="E42" s="33"/>
      <c r="F42" s="83">
        <v>0</v>
      </c>
      <c r="G42" s="83">
        <v>0</v>
      </c>
      <c r="H42" s="83">
        <v>0</v>
      </c>
      <c r="I42" s="91">
        <f t="shared" si="3"/>
        <v>0</v>
      </c>
    </row>
    <row r="43" spans="2:9" ht="27.6" x14ac:dyDescent="0.3">
      <c r="B43" s="1"/>
      <c r="C43" s="8" t="s">
        <v>35</v>
      </c>
      <c r="D43" s="9">
        <v>0</v>
      </c>
      <c r="E43" s="33"/>
      <c r="F43" s="83">
        <v>0</v>
      </c>
      <c r="G43" s="83">
        <v>0</v>
      </c>
      <c r="H43" s="83">
        <v>0</v>
      </c>
      <c r="I43" s="91">
        <f t="shared" si="3"/>
        <v>0</v>
      </c>
    </row>
    <row r="44" spans="2:9" ht="27.6" x14ac:dyDescent="0.3">
      <c r="B44" s="1"/>
      <c r="C44" s="8" t="s">
        <v>36</v>
      </c>
      <c r="D44" s="9">
        <v>0</v>
      </c>
      <c r="E44" s="33"/>
      <c r="F44" s="83">
        <v>0</v>
      </c>
      <c r="G44" s="83">
        <v>0</v>
      </c>
      <c r="H44" s="83"/>
      <c r="I44" s="91">
        <f t="shared" si="3"/>
        <v>0</v>
      </c>
    </row>
    <row r="45" spans="2:9" ht="27.6" x14ac:dyDescent="0.3">
      <c r="B45" s="1"/>
      <c r="C45" s="8" t="s">
        <v>37</v>
      </c>
      <c r="D45" s="6">
        <v>2800000</v>
      </c>
      <c r="E45" s="31"/>
      <c r="F45" s="83">
        <v>0</v>
      </c>
      <c r="G45" s="83">
        <v>1897500</v>
      </c>
      <c r="H45" s="83">
        <v>592000</v>
      </c>
      <c r="I45" s="91">
        <f t="shared" si="3"/>
        <v>1897500</v>
      </c>
    </row>
    <row r="46" spans="2:9" ht="28.2" thickBot="1" x14ac:dyDescent="0.35">
      <c r="B46" s="1"/>
      <c r="C46" s="53" t="s">
        <v>38</v>
      </c>
      <c r="D46" s="40">
        <v>2357121</v>
      </c>
      <c r="E46" s="41"/>
      <c r="F46" s="84">
        <v>18560874.25</v>
      </c>
      <c r="G46" s="84">
        <v>19152655.25</v>
      </c>
      <c r="H46" s="84">
        <v>25629132.5</v>
      </c>
      <c r="I46" s="92">
        <f t="shared" si="3"/>
        <v>37713529.5</v>
      </c>
    </row>
    <row r="47" spans="2:9" ht="15" thickBot="1" x14ac:dyDescent="0.35">
      <c r="B47" s="1"/>
      <c r="C47" s="44" t="s">
        <v>39</v>
      </c>
      <c r="D47" s="45">
        <f>SUM(D48:D54)</f>
        <v>26000000</v>
      </c>
      <c r="E47" s="56"/>
      <c r="F47" s="85">
        <v>0</v>
      </c>
      <c r="G47" s="85">
        <f>SUM(G48:G54)</f>
        <v>6500000</v>
      </c>
      <c r="H47" s="85">
        <f>SUM(H48:H54)</f>
        <v>0</v>
      </c>
      <c r="I47" s="78">
        <f t="shared" si="3"/>
        <v>6500000</v>
      </c>
    </row>
    <row r="48" spans="2:9" ht="27.6" x14ac:dyDescent="0.3">
      <c r="B48" s="1"/>
      <c r="C48" s="52" t="s">
        <v>40</v>
      </c>
      <c r="D48" s="54">
        <v>0</v>
      </c>
      <c r="E48" s="55"/>
      <c r="F48" s="82">
        <v>0</v>
      </c>
      <c r="G48" s="82"/>
      <c r="H48" s="82">
        <v>0</v>
      </c>
      <c r="I48" s="93">
        <f t="shared" si="3"/>
        <v>0</v>
      </c>
    </row>
    <row r="49" spans="2:9" ht="27.6" x14ac:dyDescent="0.3">
      <c r="B49" s="1"/>
      <c r="C49" s="8" t="s">
        <v>41</v>
      </c>
      <c r="D49" s="9">
        <v>0</v>
      </c>
      <c r="E49" s="35"/>
      <c r="F49" s="83">
        <v>0</v>
      </c>
      <c r="G49" s="83"/>
      <c r="H49" s="83">
        <v>0</v>
      </c>
      <c r="I49" s="91">
        <f t="shared" si="3"/>
        <v>0</v>
      </c>
    </row>
    <row r="50" spans="2:9" ht="27.6" x14ac:dyDescent="0.3">
      <c r="B50" s="1"/>
      <c r="C50" s="8" t="s">
        <v>42</v>
      </c>
      <c r="D50" s="9">
        <v>0</v>
      </c>
      <c r="E50" s="35"/>
      <c r="F50" s="83">
        <v>0</v>
      </c>
      <c r="G50" s="83"/>
      <c r="H50" s="83">
        <v>0</v>
      </c>
      <c r="I50" s="91">
        <f t="shared" si="3"/>
        <v>0</v>
      </c>
    </row>
    <row r="51" spans="2:9" ht="27.6" x14ac:dyDescent="0.3">
      <c r="B51" s="1"/>
      <c r="C51" s="8" t="s">
        <v>43</v>
      </c>
      <c r="D51" s="10">
        <v>26000000</v>
      </c>
      <c r="E51" s="36"/>
      <c r="F51" s="83">
        <v>0</v>
      </c>
      <c r="G51" s="83">
        <v>6500000</v>
      </c>
      <c r="H51" s="83">
        <v>0</v>
      </c>
      <c r="I51" s="91">
        <f t="shared" si="3"/>
        <v>6500000</v>
      </c>
    </row>
    <row r="52" spans="2:9" ht="27.6" x14ac:dyDescent="0.3">
      <c r="B52" s="1"/>
      <c r="C52" s="8" t="s">
        <v>44</v>
      </c>
      <c r="D52" s="9">
        <v>0</v>
      </c>
      <c r="E52" s="35"/>
      <c r="F52" s="83">
        <v>0</v>
      </c>
      <c r="G52" s="83"/>
      <c r="H52" s="83">
        <v>0</v>
      </c>
      <c r="I52" s="91">
        <f t="shared" si="3"/>
        <v>0</v>
      </c>
    </row>
    <row r="53" spans="2:9" ht="27.6" x14ac:dyDescent="0.3">
      <c r="B53" s="1"/>
      <c r="C53" s="8" t="s">
        <v>45</v>
      </c>
      <c r="D53" s="9">
        <v>0</v>
      </c>
      <c r="E53" s="35"/>
      <c r="F53" s="83">
        <v>0</v>
      </c>
      <c r="G53" s="83"/>
      <c r="H53" s="83">
        <v>0</v>
      </c>
      <c r="I53" s="91">
        <f t="shared" si="3"/>
        <v>0</v>
      </c>
    </row>
    <row r="54" spans="2:9" ht="28.2" thickBot="1" x14ac:dyDescent="0.35">
      <c r="B54" s="1"/>
      <c r="C54" s="53" t="s">
        <v>46</v>
      </c>
      <c r="D54" s="57">
        <v>0</v>
      </c>
      <c r="E54" s="58"/>
      <c r="F54" s="84">
        <v>0</v>
      </c>
      <c r="G54" s="83"/>
      <c r="H54" s="83">
        <v>0</v>
      </c>
      <c r="I54" s="91">
        <f t="shared" si="3"/>
        <v>0</v>
      </c>
    </row>
    <row r="55" spans="2:9" ht="15" thickBot="1" x14ac:dyDescent="0.35">
      <c r="B55" s="1"/>
      <c r="C55" s="44" t="s">
        <v>47</v>
      </c>
      <c r="D55" s="45">
        <f>D56+D57+D58+D59+D60+D61+D62+D63+D64</f>
        <v>6960466</v>
      </c>
      <c r="E55" s="47"/>
      <c r="F55" s="51">
        <v>0</v>
      </c>
      <c r="G55" s="51">
        <f>SUM(G56:G64)</f>
        <v>3400587.51</v>
      </c>
      <c r="H55" s="51">
        <f>SUM(H56:H64)</f>
        <v>1358263.04</v>
      </c>
      <c r="I55" s="51">
        <f>SUM(F55:H55)</f>
        <v>4758850.55</v>
      </c>
    </row>
    <row r="56" spans="2:9" ht="22.2" customHeight="1" x14ac:dyDescent="0.3">
      <c r="B56" s="1"/>
      <c r="C56" s="52" t="s">
        <v>48</v>
      </c>
      <c r="D56" s="42">
        <v>3883466</v>
      </c>
      <c r="E56" s="43"/>
      <c r="F56" s="82">
        <v>0</v>
      </c>
      <c r="G56" s="83">
        <v>3400587.51</v>
      </c>
      <c r="H56" s="83">
        <v>433652.8</v>
      </c>
      <c r="I56" s="91">
        <f>SUM(F56:H56)</f>
        <v>3834240.3099999996</v>
      </c>
    </row>
    <row r="57" spans="2:9" ht="27.6" x14ac:dyDescent="0.3">
      <c r="B57" s="1"/>
      <c r="C57" s="8" t="s">
        <v>49</v>
      </c>
      <c r="D57" s="6">
        <v>850000</v>
      </c>
      <c r="E57" s="31"/>
      <c r="F57" s="83">
        <v>0</v>
      </c>
      <c r="G57" s="83">
        <v>0</v>
      </c>
      <c r="H57" s="83">
        <v>0</v>
      </c>
      <c r="I57" s="91">
        <f t="shared" ref="I57:I64" si="4">SUM(F57:H57)</f>
        <v>0</v>
      </c>
    </row>
    <row r="58" spans="2:9" ht="27.6" x14ac:dyDescent="0.3">
      <c r="B58" s="1"/>
      <c r="C58" s="8" t="s">
        <v>50</v>
      </c>
      <c r="D58" s="9">
        <v>0</v>
      </c>
      <c r="E58" s="33"/>
      <c r="F58" s="83">
        <v>0</v>
      </c>
      <c r="G58" s="83">
        <v>0</v>
      </c>
      <c r="H58" s="83">
        <v>0</v>
      </c>
      <c r="I58" s="91">
        <f t="shared" si="4"/>
        <v>0</v>
      </c>
    </row>
    <row r="59" spans="2:9" ht="27.6" x14ac:dyDescent="0.3">
      <c r="B59" s="1"/>
      <c r="C59" s="8" t="s">
        <v>51</v>
      </c>
      <c r="D59" s="6">
        <v>0</v>
      </c>
      <c r="E59" s="31"/>
      <c r="F59" s="83">
        <v>0</v>
      </c>
      <c r="G59" s="83"/>
      <c r="H59" s="83">
        <v>0</v>
      </c>
      <c r="I59" s="91">
        <f t="shared" si="4"/>
        <v>0</v>
      </c>
    </row>
    <row r="60" spans="2:9" x14ac:dyDescent="0.3">
      <c r="B60" s="1"/>
      <c r="C60" s="8" t="s">
        <v>52</v>
      </c>
      <c r="D60" s="6">
        <v>1727000</v>
      </c>
      <c r="E60" s="31"/>
      <c r="F60" s="83">
        <v>0</v>
      </c>
      <c r="G60" s="83">
        <v>0</v>
      </c>
      <c r="H60" s="83">
        <v>924610.24</v>
      </c>
      <c r="I60" s="91">
        <f t="shared" si="4"/>
        <v>924610.24</v>
      </c>
    </row>
    <row r="61" spans="2:9" x14ac:dyDescent="0.3">
      <c r="B61" s="1"/>
      <c r="C61" s="8" t="s">
        <v>53</v>
      </c>
      <c r="D61" s="6">
        <v>500000</v>
      </c>
      <c r="E61" s="31"/>
      <c r="F61" s="83">
        <v>0</v>
      </c>
      <c r="G61" s="83"/>
      <c r="H61" s="83"/>
      <c r="I61" s="91">
        <f t="shared" si="4"/>
        <v>0</v>
      </c>
    </row>
    <row r="62" spans="2:9" x14ac:dyDescent="0.3">
      <c r="B62" s="1"/>
      <c r="C62" s="8" t="s">
        <v>54</v>
      </c>
      <c r="D62" s="9">
        <v>0</v>
      </c>
      <c r="E62" s="33"/>
      <c r="F62" s="83">
        <v>0</v>
      </c>
      <c r="G62" s="83"/>
      <c r="H62" s="83"/>
      <c r="I62" s="91">
        <f t="shared" si="4"/>
        <v>0</v>
      </c>
    </row>
    <row r="63" spans="2:9" x14ac:dyDescent="0.3">
      <c r="B63" s="1"/>
      <c r="C63" s="8" t="s">
        <v>55</v>
      </c>
      <c r="D63" s="9">
        <v>0</v>
      </c>
      <c r="E63" s="33"/>
      <c r="F63" s="83">
        <v>0</v>
      </c>
      <c r="G63" s="83"/>
      <c r="H63" s="83"/>
      <c r="I63" s="91">
        <f t="shared" si="4"/>
        <v>0</v>
      </c>
    </row>
    <row r="64" spans="2:9" ht="28.2" thickBot="1" x14ac:dyDescent="0.35">
      <c r="B64" s="1"/>
      <c r="C64" s="53" t="s">
        <v>56</v>
      </c>
      <c r="D64" s="57">
        <v>0</v>
      </c>
      <c r="E64" s="59"/>
      <c r="F64" s="84">
        <v>0</v>
      </c>
      <c r="G64" s="84"/>
      <c r="H64" s="84"/>
      <c r="I64" s="91">
        <f t="shared" si="4"/>
        <v>0</v>
      </c>
    </row>
    <row r="65" spans="2:9" ht="15" thickBot="1" x14ac:dyDescent="0.35">
      <c r="B65" s="1"/>
      <c r="C65" s="44" t="s">
        <v>57</v>
      </c>
      <c r="D65" s="45">
        <f>+D66</f>
        <v>176442537</v>
      </c>
      <c r="E65" s="47"/>
      <c r="F65" s="86">
        <f>SUM(F66:F69)</f>
        <v>873621.73</v>
      </c>
      <c r="G65" s="86">
        <f>SUM(G66:G69)</f>
        <v>636090.79</v>
      </c>
      <c r="H65" s="86">
        <f>SUM(H66:H76)</f>
        <v>0</v>
      </c>
      <c r="I65" s="78">
        <f t="shared" si="3"/>
        <v>1509712.52</v>
      </c>
    </row>
    <row r="66" spans="2:9" x14ac:dyDescent="0.3">
      <c r="B66" s="1"/>
      <c r="C66" s="60" t="s">
        <v>58</v>
      </c>
      <c r="D66" s="61">
        <v>176442537</v>
      </c>
      <c r="E66" s="62"/>
      <c r="F66" s="82">
        <v>873621.73</v>
      </c>
      <c r="G66" s="82">
        <v>636090.79</v>
      </c>
      <c r="H66" s="82">
        <v>0</v>
      </c>
      <c r="I66" s="93">
        <f t="shared" si="3"/>
        <v>1509712.52</v>
      </c>
    </row>
    <row r="67" spans="2:9" x14ac:dyDescent="0.3">
      <c r="B67" s="1"/>
      <c r="C67" s="11" t="s">
        <v>59</v>
      </c>
      <c r="D67" s="12">
        <v>0</v>
      </c>
      <c r="E67" s="37"/>
      <c r="F67" s="87"/>
      <c r="G67" s="83"/>
      <c r="H67" s="83"/>
      <c r="I67" s="91">
        <f t="shared" si="3"/>
        <v>0</v>
      </c>
    </row>
    <row r="68" spans="2:9" ht="28.8" x14ac:dyDescent="0.3">
      <c r="B68" s="1"/>
      <c r="C68" s="11" t="s">
        <v>60</v>
      </c>
      <c r="D68" s="12">
        <v>0</v>
      </c>
      <c r="E68" s="37"/>
      <c r="F68" s="87"/>
      <c r="G68" s="83"/>
      <c r="H68" s="83"/>
      <c r="I68" s="91">
        <f t="shared" si="3"/>
        <v>0</v>
      </c>
    </row>
    <row r="69" spans="2:9" ht="43.8" thickBot="1" x14ac:dyDescent="0.35">
      <c r="B69" s="1"/>
      <c r="C69" s="63" t="s">
        <v>61</v>
      </c>
      <c r="D69" s="64">
        <v>0</v>
      </c>
      <c r="E69" s="65"/>
      <c r="F69" s="88"/>
      <c r="G69" s="84"/>
      <c r="H69" s="84"/>
      <c r="I69" s="92">
        <f t="shared" si="3"/>
        <v>0</v>
      </c>
    </row>
    <row r="70" spans="2:9" ht="28.2" thickBot="1" x14ac:dyDescent="0.35">
      <c r="B70" s="1"/>
      <c r="C70" s="44" t="s">
        <v>62</v>
      </c>
      <c r="D70" s="45">
        <v>0</v>
      </c>
      <c r="E70" s="56"/>
      <c r="F70" s="85">
        <v>0</v>
      </c>
      <c r="G70" s="107">
        <v>0</v>
      </c>
      <c r="H70" s="85">
        <v>0</v>
      </c>
      <c r="I70" s="78">
        <f t="shared" si="3"/>
        <v>0</v>
      </c>
    </row>
    <row r="71" spans="2:9" x14ac:dyDescent="0.3">
      <c r="B71" s="1"/>
      <c r="C71" s="52" t="s">
        <v>63</v>
      </c>
      <c r="D71" s="54">
        <v>0</v>
      </c>
      <c r="E71" s="55"/>
      <c r="F71" s="82">
        <v>0</v>
      </c>
      <c r="G71" s="82"/>
      <c r="H71" s="82">
        <v>0</v>
      </c>
      <c r="I71" s="93">
        <f t="shared" si="3"/>
        <v>0</v>
      </c>
    </row>
    <row r="72" spans="2:9" ht="28.2" thickBot="1" x14ac:dyDescent="0.35">
      <c r="B72" s="1"/>
      <c r="C72" s="53" t="s">
        <v>64</v>
      </c>
      <c r="D72" s="57">
        <v>0</v>
      </c>
      <c r="E72" s="58"/>
      <c r="F72" s="84">
        <v>0</v>
      </c>
      <c r="G72" s="84"/>
      <c r="H72" s="84">
        <v>0</v>
      </c>
      <c r="I72" s="92">
        <f t="shared" si="3"/>
        <v>0</v>
      </c>
    </row>
    <row r="73" spans="2:9" ht="15" thickBot="1" x14ac:dyDescent="0.35">
      <c r="B73" s="1"/>
      <c r="C73" s="44" t="s">
        <v>65</v>
      </c>
      <c r="D73" s="45">
        <v>0</v>
      </c>
      <c r="E73" s="56"/>
      <c r="F73" s="107">
        <v>0</v>
      </c>
      <c r="G73" s="85">
        <v>0</v>
      </c>
      <c r="H73" s="85">
        <v>0</v>
      </c>
      <c r="I73" s="78">
        <f t="shared" si="3"/>
        <v>0</v>
      </c>
    </row>
    <row r="74" spans="2:9" x14ac:dyDescent="0.3">
      <c r="B74" s="1"/>
      <c r="C74" s="52" t="s">
        <v>66</v>
      </c>
      <c r="D74" s="54">
        <v>0</v>
      </c>
      <c r="E74" s="55"/>
      <c r="F74" s="82">
        <v>0</v>
      </c>
      <c r="G74" s="82"/>
      <c r="H74" s="82"/>
      <c r="I74" s="93">
        <f t="shared" si="3"/>
        <v>0</v>
      </c>
    </row>
    <row r="75" spans="2:9" x14ac:dyDescent="0.3">
      <c r="B75" s="1"/>
      <c r="C75" s="8" t="s">
        <v>67</v>
      </c>
      <c r="D75" s="9">
        <v>0</v>
      </c>
      <c r="E75" s="35"/>
      <c r="F75" s="83">
        <v>0</v>
      </c>
      <c r="G75" s="83"/>
      <c r="H75" s="83"/>
      <c r="I75" s="91">
        <f t="shared" si="3"/>
        <v>0</v>
      </c>
    </row>
    <row r="76" spans="2:9" ht="28.2" thickBot="1" x14ac:dyDescent="0.35">
      <c r="B76" s="1"/>
      <c r="C76" s="53" t="s">
        <v>68</v>
      </c>
      <c r="D76" s="57">
        <v>0</v>
      </c>
      <c r="E76" s="58"/>
      <c r="F76" s="84">
        <v>0</v>
      </c>
      <c r="G76" s="84"/>
      <c r="H76" s="84"/>
      <c r="I76" s="92">
        <f t="shared" si="3"/>
        <v>0</v>
      </c>
    </row>
    <row r="77" spans="2:9" ht="15" thickBot="1" x14ac:dyDescent="0.35">
      <c r="B77" s="1"/>
      <c r="C77" s="68" t="s">
        <v>69</v>
      </c>
      <c r="D77" s="50">
        <f>+D73+D70+D65+D55+D47+D39+D29+D19+D13</f>
        <v>1360249191</v>
      </c>
      <c r="E77" s="69"/>
      <c r="F77" s="86">
        <f>+F73+F70+F65+F55+F47+F39+F29+F19+F13</f>
        <v>56224687.379999995</v>
      </c>
      <c r="G77" s="86">
        <f>+G73+G70+G65+G55+G47+G39+G29+G19+G13</f>
        <v>83211499.280000001</v>
      </c>
      <c r="H77" s="86">
        <f>+H73+H70+H65+H55+H47+H39+H29+H19+H13</f>
        <v>82322723.570000008</v>
      </c>
      <c r="I77" s="78">
        <f>SUM(F77:H77)</f>
        <v>221758910.23000002</v>
      </c>
    </row>
    <row r="78" spans="2:9" x14ac:dyDescent="0.3">
      <c r="B78" s="1"/>
      <c r="C78" s="66" t="s">
        <v>70</v>
      </c>
      <c r="D78" s="67">
        <v>0</v>
      </c>
      <c r="E78" s="55">
        <v>0</v>
      </c>
      <c r="F78" s="89"/>
      <c r="G78" s="82"/>
      <c r="H78" s="82"/>
      <c r="I78" s="93">
        <f t="shared" ref="I78:I89" si="5">SUM(F78:G78)</f>
        <v>0</v>
      </c>
    </row>
    <row r="79" spans="2:9" x14ac:dyDescent="0.3">
      <c r="B79" s="1"/>
      <c r="C79" s="15" t="s">
        <v>71</v>
      </c>
      <c r="D79" s="9">
        <v>0</v>
      </c>
      <c r="E79" s="35">
        <v>0</v>
      </c>
      <c r="F79" s="87"/>
      <c r="G79" s="83"/>
      <c r="H79" s="83"/>
      <c r="I79" s="91">
        <f t="shared" si="5"/>
        <v>0</v>
      </c>
    </row>
    <row r="80" spans="2:9" ht="27.6" x14ac:dyDescent="0.3">
      <c r="B80" s="1"/>
      <c r="C80" s="13" t="s">
        <v>72</v>
      </c>
      <c r="D80" s="14">
        <v>0</v>
      </c>
      <c r="E80" s="35">
        <v>0</v>
      </c>
      <c r="F80" s="87"/>
      <c r="G80" s="83"/>
      <c r="H80" s="83"/>
      <c r="I80" s="91">
        <f t="shared" si="5"/>
        <v>0</v>
      </c>
    </row>
    <row r="81" spans="2:9" ht="27.6" x14ac:dyDescent="0.3">
      <c r="B81" s="1"/>
      <c r="C81" s="13" t="s">
        <v>73</v>
      </c>
      <c r="D81" s="14">
        <v>0</v>
      </c>
      <c r="E81" s="35">
        <v>0</v>
      </c>
      <c r="F81" s="87"/>
      <c r="G81" s="83"/>
      <c r="H81" s="83"/>
      <c r="I81" s="91">
        <f t="shared" si="5"/>
        <v>0</v>
      </c>
    </row>
    <row r="82" spans="2:9" x14ac:dyDescent="0.3">
      <c r="B82" s="1"/>
      <c r="C82" s="15" t="s">
        <v>74</v>
      </c>
      <c r="D82" s="9">
        <v>0</v>
      </c>
      <c r="E82" s="35">
        <v>0</v>
      </c>
      <c r="F82" s="87"/>
      <c r="G82" s="87"/>
      <c r="H82" s="87"/>
      <c r="I82" s="91">
        <f t="shared" si="5"/>
        <v>0</v>
      </c>
    </row>
    <row r="83" spans="2:9" x14ac:dyDescent="0.3">
      <c r="B83" s="1"/>
      <c r="C83" s="13" t="s">
        <v>75</v>
      </c>
      <c r="D83" s="14">
        <v>0</v>
      </c>
      <c r="E83" s="35">
        <v>0</v>
      </c>
      <c r="F83" s="87"/>
      <c r="G83" s="87"/>
      <c r="H83" s="87"/>
      <c r="I83" s="91">
        <f t="shared" si="5"/>
        <v>0</v>
      </c>
    </row>
    <row r="84" spans="2:9" x14ac:dyDescent="0.3">
      <c r="B84" s="1"/>
      <c r="C84" s="15" t="s">
        <v>76</v>
      </c>
      <c r="D84" s="9">
        <v>0</v>
      </c>
      <c r="E84" s="35">
        <v>0</v>
      </c>
      <c r="F84" s="87"/>
      <c r="G84" s="87"/>
      <c r="H84" s="87"/>
      <c r="I84" s="91">
        <f t="shared" si="5"/>
        <v>0</v>
      </c>
    </row>
    <row r="85" spans="2:9" x14ac:dyDescent="0.3">
      <c r="B85" s="1"/>
      <c r="C85" s="13" t="s">
        <v>77</v>
      </c>
      <c r="D85" s="14">
        <v>0</v>
      </c>
      <c r="E85" s="35">
        <v>0</v>
      </c>
      <c r="F85" s="87"/>
      <c r="G85" s="87"/>
      <c r="H85" s="87"/>
      <c r="I85" s="91">
        <f t="shared" si="5"/>
        <v>0</v>
      </c>
    </row>
    <row r="86" spans="2:9" ht="15" thickBot="1" x14ac:dyDescent="0.35">
      <c r="B86" s="1"/>
      <c r="C86" s="70" t="s">
        <v>78</v>
      </c>
      <c r="D86" s="71">
        <v>0</v>
      </c>
      <c r="E86" s="72">
        <v>0</v>
      </c>
      <c r="F86" s="88"/>
      <c r="G86" s="88"/>
      <c r="H86" s="88"/>
      <c r="I86" s="92">
        <f t="shared" si="5"/>
        <v>0</v>
      </c>
    </row>
    <row r="87" spans="2:9" ht="15" thickBot="1" x14ac:dyDescent="0.35">
      <c r="B87" s="1"/>
      <c r="C87" s="73" t="s">
        <v>79</v>
      </c>
      <c r="D87" s="45">
        <f>+D77</f>
        <v>1360249191</v>
      </c>
      <c r="E87" s="56">
        <f>+E77</f>
        <v>0</v>
      </c>
      <c r="F87" s="86">
        <f>+F77+F73</f>
        <v>56224687.379999995</v>
      </c>
      <c r="G87" s="86">
        <f>+G77+G73</f>
        <v>83211499.280000001</v>
      </c>
      <c r="H87" s="86">
        <f>+H77+H73</f>
        <v>82322723.570000008</v>
      </c>
      <c r="I87" s="78">
        <f>SUM(F87:H87)</f>
        <v>221758910.23000002</v>
      </c>
    </row>
    <row r="88" spans="2:9" ht="15" thickBot="1" x14ac:dyDescent="0.35">
      <c r="B88" s="1"/>
      <c r="C88" s="94"/>
      <c r="D88" s="74"/>
      <c r="E88" s="95"/>
      <c r="F88" s="96"/>
      <c r="G88" s="97"/>
      <c r="H88" s="104"/>
      <c r="I88" s="98"/>
    </row>
    <row r="89" spans="2:9" ht="15" thickBot="1" x14ac:dyDescent="0.35">
      <c r="B89" s="1"/>
      <c r="C89" s="73" t="s">
        <v>80</v>
      </c>
      <c r="D89" s="45">
        <f>+D87+D73</f>
        <v>1360249191</v>
      </c>
      <c r="E89" s="56">
        <f>+E87+E73</f>
        <v>0</v>
      </c>
      <c r="F89" s="86">
        <f>+F87</f>
        <v>56224687.379999995</v>
      </c>
      <c r="G89" s="86">
        <f>+G87</f>
        <v>83211499.280000001</v>
      </c>
      <c r="H89" s="86">
        <f>+H87</f>
        <v>82322723.570000008</v>
      </c>
      <c r="I89" s="78">
        <f>SUM(F89:H89)</f>
        <v>221758910.23000002</v>
      </c>
    </row>
    <row r="90" spans="2:9" x14ac:dyDescent="0.3">
      <c r="B90" s="1"/>
      <c r="C90" s="26" t="s">
        <v>90</v>
      </c>
      <c r="D90" s="24"/>
      <c r="E90" s="24"/>
      <c r="F90" s="24"/>
    </row>
    <row r="91" spans="2:9" x14ac:dyDescent="0.3">
      <c r="B91" s="1"/>
      <c r="C91" s="27" t="s">
        <v>91</v>
      </c>
      <c r="D91" s="24"/>
      <c r="E91" s="24"/>
      <c r="F91" s="24"/>
    </row>
    <row r="92" spans="2:9" x14ac:dyDescent="0.3">
      <c r="B92" s="1"/>
      <c r="C92" s="100" t="s">
        <v>92</v>
      </c>
      <c r="D92" s="100"/>
      <c r="E92" s="100"/>
      <c r="F92" s="100"/>
    </row>
    <row r="93" spans="2:9" x14ac:dyDescent="0.3">
      <c r="B93" s="1"/>
      <c r="C93" s="27" t="s">
        <v>93</v>
      </c>
      <c r="D93" s="25"/>
      <c r="E93" s="25"/>
      <c r="F93" s="24"/>
    </row>
    <row r="94" spans="2:9" x14ac:dyDescent="0.3">
      <c r="B94" s="1"/>
      <c r="C94" s="27" t="s">
        <v>94</v>
      </c>
      <c r="D94" s="25"/>
      <c r="E94" s="25"/>
      <c r="F94" s="24"/>
    </row>
    <row r="95" spans="2:9" x14ac:dyDescent="0.3">
      <c r="B95" s="1"/>
      <c r="C95" s="27" t="s">
        <v>95</v>
      </c>
      <c r="D95" s="25"/>
      <c r="E95" s="25"/>
      <c r="F95" s="24"/>
    </row>
    <row r="96" spans="2:9" x14ac:dyDescent="0.3">
      <c r="B96" s="1"/>
      <c r="C96" s="27" t="s">
        <v>96</v>
      </c>
      <c r="D96" s="25"/>
      <c r="E96" s="25"/>
      <c r="F96" s="24"/>
    </row>
    <row r="97" spans="2:5" x14ac:dyDescent="0.3">
      <c r="B97" s="1"/>
      <c r="C97" s="2"/>
      <c r="D97" s="1"/>
      <c r="E97" s="1"/>
    </row>
    <row r="98" spans="2:5" x14ac:dyDescent="0.3">
      <c r="B98" s="1"/>
      <c r="C98" s="2"/>
      <c r="D98" s="1"/>
      <c r="E98" s="1"/>
    </row>
    <row r="99" spans="2:5" x14ac:dyDescent="0.3">
      <c r="B99" s="1"/>
      <c r="C99" s="2"/>
      <c r="D99" s="1"/>
      <c r="E99" s="1"/>
    </row>
    <row r="101" spans="2:5" x14ac:dyDescent="0.3">
      <c r="C101" s="18" t="s">
        <v>87</v>
      </c>
      <c r="E101" s="18" t="s">
        <v>88</v>
      </c>
    </row>
    <row r="102" spans="2:5" x14ac:dyDescent="0.3">
      <c r="C102" s="20" t="s">
        <v>81</v>
      </c>
      <c r="E102" s="21" t="s">
        <v>84</v>
      </c>
    </row>
    <row r="103" spans="2:5" x14ac:dyDescent="0.3">
      <c r="C103" s="22" t="s">
        <v>82</v>
      </c>
      <c r="E103" s="23" t="s">
        <v>83</v>
      </c>
    </row>
    <row r="104" spans="2:5" x14ac:dyDescent="0.3">
      <c r="C104" s="19"/>
      <c r="D104" s="19"/>
      <c r="E104" s="19"/>
    </row>
    <row r="105" spans="2:5" x14ac:dyDescent="0.3">
      <c r="C105" s="19"/>
      <c r="D105" s="19"/>
      <c r="E105" s="19"/>
    </row>
    <row r="106" spans="2:5" x14ac:dyDescent="0.3">
      <c r="C106" s="19"/>
      <c r="D106" s="19"/>
      <c r="E106" s="19"/>
    </row>
  </sheetData>
  <mergeCells count="5">
    <mergeCell ref="C92:F92"/>
    <mergeCell ref="A8:I8"/>
    <mergeCell ref="A9:I9"/>
    <mergeCell ref="A10:I10"/>
    <mergeCell ref="A7:I7"/>
  </mergeCells>
  <pageMargins left="0.7" right="0.7" top="0.75" bottom="0.75" header="0.3" footer="0.3"/>
  <pageSetup scale="53" orientation="portrait" r:id="rId1"/>
  <ignoredErrors>
    <ignoredError sqref="D55" evalError="1"/>
    <ignoredError sqref="D39 F65:G65 I66:I69 I40:I46 I48:I54 I71:I76 I78:I86 F39:G3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Contreras</dc:creator>
  <cp:lastModifiedBy>Maria Contreras</cp:lastModifiedBy>
  <cp:lastPrinted>2024-04-05T18:14:37Z</cp:lastPrinted>
  <dcterms:created xsi:type="dcterms:W3CDTF">2021-01-05T12:43:18Z</dcterms:created>
  <dcterms:modified xsi:type="dcterms:W3CDTF">2024-04-05T18:14:42Z</dcterms:modified>
</cp:coreProperties>
</file>