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INFORME FINANCIERO IVELISSE JULIO 2022\"/>
    </mc:Choice>
  </mc:AlternateContent>
  <xr:revisionPtr revIDLastSave="0" documentId="13_ncr:1_{E6DD1467-DC42-4B6F-91B8-9CA1F4939530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nero feb2022" sheetId="50" r:id="rId1"/>
    <sheet name="Hoja1" sheetId="51" r:id="rId2"/>
  </sheets>
  <externalReferences>
    <externalReference r:id="rId3"/>
  </externalReferences>
  <definedNames>
    <definedName name="_xlnm.Print_Area" localSheetId="0">'enero feb2022'!$B$1:$N$37</definedName>
    <definedName name="_xlnm.Print_Titles" localSheetId="0">'enero feb2022'!$1:$6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50" l="1"/>
  <c r="K31" i="50" l="1"/>
  <c r="L12" i="50" l="1"/>
  <c r="L31" i="50" s="1"/>
  <c r="I11" i="50" l="1"/>
  <c r="I31" i="50" l="1"/>
  <c r="N7" i="50"/>
  <c r="N8" i="50" s="1"/>
  <c r="N9" i="50" s="1"/>
  <c r="N10" i="50" s="1"/>
  <c r="N11" i="50" s="1"/>
  <c r="N12" i="50" s="1"/>
  <c r="N13" i="50" s="1"/>
  <c r="N14" i="50" s="1"/>
  <c r="N15" i="50" s="1"/>
  <c r="N16" i="50" s="1"/>
  <c r="N17" i="50" s="1"/>
  <c r="N18" i="50" s="1"/>
  <c r="N19" i="50" s="1"/>
  <c r="N20" i="50" s="1"/>
  <c r="N21" i="50" s="1"/>
  <c r="N22" i="50" s="1"/>
  <c r="N23" i="50" s="1"/>
  <c r="N24" i="50" s="1"/>
  <c r="N25" i="50" s="1"/>
  <c r="N26" i="50" s="1"/>
  <c r="N27" i="50" s="1"/>
  <c r="N28" i="50" s="1"/>
  <c r="N29" i="50" s="1"/>
  <c r="N30" i="50" s="1"/>
  <c r="N31" i="50" l="1"/>
  <c r="N32" i="50" l="1"/>
</calcChain>
</file>

<file path=xl/sharedStrings.xml><?xml version="1.0" encoding="utf-8"?>
<sst xmlns="http://schemas.openxmlformats.org/spreadsheetml/2006/main" count="118" uniqueCount="73">
  <si>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</si>
  <si>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</si>
  <si>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</si>
  <si>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</si>
  <si>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</si>
  <si>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</si>
  <si>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</si>
  <si>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</si>
  <si>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</si>
  <si>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</si>
  <si>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</si>
  <si>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</si>
  <si>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</si>
  <si>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</si>
  <si>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</si>
  <si>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</si>
  <si>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</si>
  <si>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</si>
  <si>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</si>
  <si>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</si>
  <si>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</si>
  <si>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</si>
  <si>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</si>
  <si>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</si>
  <si>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</si>
  <si>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</si>
  <si>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</si>
  <si>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</si>
  <si>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</si>
  <si>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</si>
  <si>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</si>
  <si>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</si>
  <si>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</si>
  <si>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</si>
  <si>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</si>
  <si>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</si>
  <si>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TESORERIA NACIONAL RD DO41BR00000000000102384894</t>
  </si>
  <si>
    <t>Korea</t>
  </si>
  <si>
    <t>NULO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</si>
  <si>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30 JUNIO 2022  al 31 de JULIO  del 2022</t>
    </r>
  </si>
  <si>
    <r>
      <rPr>
        <b/>
        <sz val="11"/>
        <color theme="1"/>
        <rFont val="Calibri"/>
        <family val="2"/>
        <scheme val="minor"/>
      </rPr>
      <t>Balance Inicial del 30 JUNIO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</si>
  <si>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JULIO 2022</t>
  </si>
  <si>
    <t>Balance al 30 JULIO 2022</t>
  </si>
  <si>
    <t>bce al 30/06/2022</t>
  </si>
  <si>
    <t>Lib.312 -UEPEX</t>
  </si>
  <si>
    <t>Pago  a la Sra. Mildred Evangelista Nolasco , Por concepto  de servicios de capacitacion ' Taller Autocuidado , para el personal del Area de Atencion del este Ministeri, Los dia dias del 24 al 26 de junio 2022</t>
  </si>
  <si>
    <t>Ck.1723</t>
  </si>
  <si>
    <r>
      <t xml:space="preserve">Pagos </t>
    </r>
    <r>
      <rPr>
        <b/>
        <sz val="10"/>
        <rFont val="Calibri"/>
        <family val="2"/>
        <scheme val="minor"/>
      </rPr>
      <t>A COLECTOR DE IMPUESTOS INTERNOS</t>
    </r>
    <r>
      <rPr>
        <sz val="10"/>
        <rFont val="Calibri"/>
        <family val="2"/>
        <scheme val="minor"/>
      </rPr>
      <t xml:space="preserve"> , las  retenciones a suplidores del estado del 5% y 10%, correspondiente al mes de abril y mayo 2022.</t>
    </r>
  </si>
  <si>
    <t>Ck.1724</t>
  </si>
  <si>
    <t>ck.1725</t>
  </si>
  <si>
    <t>Ck.1726</t>
  </si>
  <si>
    <r>
      <t xml:space="preserve">Pago  </t>
    </r>
    <r>
      <rPr>
        <b/>
        <sz val="10"/>
        <rFont val="Calibri"/>
        <family val="2"/>
        <scheme val="minor"/>
      </rPr>
      <t xml:space="preserve">Al COLECTOR DE IMPUESTOS INTERNOS </t>
    </r>
    <r>
      <rPr>
        <sz val="10"/>
        <rFont val="Calibri"/>
        <family val="2"/>
        <scheme val="minor"/>
      </rPr>
      <t>las retenciones 30% del itbis facturado a suplidores del estado, correspondiente al mes de abril 2022.</t>
    </r>
  </si>
  <si>
    <t>Ck.1727</t>
  </si>
  <si>
    <r>
      <t>Pago  Al Suplidor</t>
    </r>
    <r>
      <rPr>
        <b/>
        <sz val="10"/>
        <rFont val="Calibri"/>
        <family val="2"/>
        <scheme val="minor"/>
      </rPr>
      <t xml:space="preserve"> PUNTUAL SOLUCIONES KSP ,SRL ,</t>
    </r>
    <r>
      <rPr>
        <sz val="10"/>
        <rFont val="Calibri"/>
        <family val="2"/>
        <scheme val="minor"/>
      </rPr>
      <t xml:space="preserve"> El NCFB1500000029, por compra de materiales para hacer pulseras del ciclo menstrual.</t>
    </r>
  </si>
  <si>
    <t>Ck.1728</t>
  </si>
  <si>
    <r>
      <t xml:space="preserve">Pago </t>
    </r>
    <r>
      <rPr>
        <b/>
        <sz val="10"/>
        <color theme="1"/>
        <rFont val="Calibri"/>
        <family val="2"/>
        <scheme val="minor"/>
      </rPr>
      <t xml:space="preserve"> A LA AGENCIA DE VIAJES  MILENA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TOURS,SRL</t>
    </r>
    <r>
      <rPr>
        <sz val="10"/>
        <color theme="1"/>
        <rFont val="Calibri"/>
        <family val="2"/>
        <scheme val="minor"/>
      </rPr>
      <t xml:space="preserve"> NCF: B1500004475, por trasladar adolescentes de sanjjuan a santo domingo, para realizar el recorrido del centro de salud integral de adolescentes, efectuado el 14 y 15 de junio 2022. </t>
    </r>
  </si>
  <si>
    <r>
      <t>Pago A</t>
    </r>
    <r>
      <rPr>
        <b/>
        <sz val="10"/>
        <rFont val="Calibri"/>
        <family val="2"/>
        <scheme val="minor"/>
      </rPr>
      <t xml:space="preserve"> JOVANNY CORNIEL</t>
    </r>
    <r>
      <rPr>
        <sz val="10"/>
        <rFont val="Calibri"/>
        <family val="2"/>
        <scheme val="minor"/>
      </rPr>
      <t xml:space="preserve"> , viaticos para asistir a reunion convocada con los equipos de gestion del segundo grupo de multiplicadoras y multiplicadores, a efectuarse en san juan el 28 de julio 2022.</t>
    </r>
  </si>
  <si>
    <r>
      <t xml:space="preserve">Pago A </t>
    </r>
    <r>
      <rPr>
        <b/>
        <sz val="10"/>
        <rFont val="Calibri"/>
        <family val="2"/>
        <scheme val="minor"/>
      </rPr>
      <t>YUDELKA BELLO</t>
    </r>
    <r>
      <rPr>
        <sz val="10"/>
        <rFont val="Calibri"/>
        <family val="2"/>
        <scheme val="minor"/>
      </rPr>
      <t xml:space="preserve"> , viaticos para asistir a reunion convocada con los equipos de gestion del segundo grupo de multiplicadoras y multiplicadores, a efectuarse en san juan el 28 de julio 2022.</t>
    </r>
  </si>
  <si>
    <t>Ck.1729</t>
  </si>
  <si>
    <t>Ck.1730</t>
  </si>
  <si>
    <r>
      <t xml:space="preserve">Transf. 3er y final pago de incentivos a los coordinadores/as docentes , correspondiente a los meses de Mayo y Junio 2022 , , </t>
    </r>
    <r>
      <rPr>
        <b/>
        <sz val="10"/>
        <rFont val="Calibri"/>
        <family val="2"/>
        <scheme val="minor"/>
      </rPr>
      <t>DE CLASES VIRTUALES DE MULTIPLICADORES DEL PROYECTO ' PREVENCION DE EMBARAZO EN ADOLECENTES EN RD , FASEIII</t>
    </r>
  </si>
  <si>
    <t>Transf.</t>
  </si>
  <si>
    <r>
      <t xml:space="preserve">Pago  Al </t>
    </r>
    <r>
      <rPr>
        <b/>
        <sz val="10"/>
        <rFont val="Calibri"/>
        <family val="2"/>
        <scheme val="minor"/>
      </rPr>
      <t>COLECTOR DE IMPUESTOS INTERNOS , l</t>
    </r>
    <r>
      <rPr>
        <sz val="10"/>
        <rFont val="Calibri"/>
        <family val="2"/>
        <scheme val="minor"/>
      </rPr>
      <t>as retenciones a suplidores del estado del 5%, correspondiente al mes de junio 2022.</t>
    </r>
  </si>
  <si>
    <t>Ck.1731</t>
  </si>
  <si>
    <r>
      <t xml:space="preserve">Reintegro ck.1714 A favor de </t>
    </r>
    <r>
      <rPr>
        <b/>
        <sz val="10"/>
        <rFont val="Calibri"/>
        <family val="2"/>
        <scheme val="minor"/>
      </rPr>
      <t>Radhive</t>
    </r>
    <r>
      <rPr>
        <sz val="10"/>
        <rFont val="Calibri"/>
        <family val="2"/>
        <scheme val="minor"/>
      </rPr>
      <t xml:space="preserve"> , por motivo de </t>
    </r>
    <r>
      <rPr>
        <b/>
        <sz val="10"/>
        <rFont val="Calibri"/>
        <family val="2"/>
        <scheme val="minor"/>
      </rPr>
      <t>NO PODER ASISTIR</t>
    </r>
    <r>
      <rPr>
        <sz val="10"/>
        <rFont val="Calibri"/>
        <family val="2"/>
        <scheme val="minor"/>
      </rPr>
      <t xml:space="preserve"> , a la actividad programada</t>
    </r>
  </si>
  <si>
    <t>Ck. Reintegrado</t>
  </si>
  <si>
    <t>deposito sobrante cheque</t>
  </si>
  <si>
    <t>cargos bancarios corresp. Al mes   Julio2022</t>
  </si>
  <si>
    <r>
      <t xml:space="preserve">Reintegro ck.292 A favor de la Tesoreria de la Seguridad Social , por motivo de </t>
    </r>
    <r>
      <rPr>
        <b/>
        <sz val="10"/>
        <rFont val="Calibri"/>
        <family val="2"/>
        <scheme val="minor"/>
      </rPr>
      <t>URGENCIA DE TRANSACCION DE PROCEDIO A PAGAR POR TRANSFERENCIA</t>
    </r>
  </si>
  <si>
    <r>
      <t xml:space="preserve">Reintegro ck.293 A favor de la Tesoreria de la Seguridad Social , por motivo de </t>
    </r>
    <r>
      <rPr>
        <b/>
        <sz val="10"/>
        <rFont val="Calibri"/>
        <family val="2"/>
        <scheme val="minor"/>
      </rPr>
      <t>URGENCIA DE TRANSACCION DE PROCEDIO A PAGAR POR TRANSFERENCIA</t>
    </r>
  </si>
  <si>
    <t>Transf. A la Tesoreria de la Seguridad Social , para cubrir de recargos ,por pago nominas atrazadas</t>
  </si>
  <si>
    <t>Transf. REF70043485</t>
  </si>
  <si>
    <t>cargos bancarios corresp. Al mes   Juliol2022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</si>
</sst>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  <numFmt numFmtId="171" formatCode="_-[$£-809]* #,##0.0000_-;\-[$£-809]* #,##0.0000_-;_-[$£-809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9"/>
      <color rgb="FF333333"/>
      <name val="Calibri"/>
      <family val="2"/>
      <scheme val="minor"/>
    </font>
    <font>
      <sz val="10"/>
      <name val="Abad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3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43" fontId="7" fillId="0" borderId="10" xfId="3" applyFont="1" applyBorder="1"/>
    <xf numFmtId="43" fontId="0" fillId="0" borderId="10" xfId="3" applyFont="1" applyBorder="1"/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5" fillId="0" borderId="10" xfId="0" applyFont="1" applyBorder="1"/>
    <xf numFmtId="43" fontId="7" fillId="0" borderId="10" xfId="3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16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4" fontId="14" fillId="0" borderId="10" xfId="2" applyFont="1" applyBorder="1" applyAlignment="1">
      <alignment wrapText="1"/>
    </xf>
    <xf numFmtId="44" fontId="7" fillId="0" borderId="10" xfId="2" applyFont="1" applyBorder="1"/>
    <xf numFmtId="171" fontId="9" fillId="0" borderId="10" xfId="0" applyNumberFormat="1" applyFont="1" applyBorder="1" applyAlignment="1">
      <alignment horizontal="center" vertical="center"/>
    </xf>
    <xf numFmtId="44" fontId="7" fillId="0" borderId="10" xfId="2" applyFont="1" applyBorder="1" applyAlignment="1"/>
    <xf numFmtId="44" fontId="9" fillId="0" borderId="14" xfId="2" applyFont="1" applyFill="1" applyBorder="1" applyAlignment="1"/>
    <xf numFmtId="14" fontId="9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43" fontId="7" fillId="0" borderId="10" xfId="3" applyFont="1" applyBorder="1" applyAlignment="1"/>
    <xf numFmtId="166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 vertical="center"/>
    </xf>
    <xf numFmtId="43" fontId="22" fillId="0" borderId="10" xfId="3" applyFont="1" applyBorder="1" applyAlignment="1"/>
    <xf numFmtId="43" fontId="7" fillId="0" borderId="1" xfId="3" applyFont="1" applyBorder="1" applyAlignment="1"/>
    <xf numFmtId="166" fontId="21" fillId="0" borderId="10" xfId="0" applyNumberFormat="1" applyFont="1" applyBorder="1" applyAlignment="1">
      <alignment vertical="center"/>
    </xf>
    <xf numFmtId="44" fontId="23" fillId="0" borderId="10" xfId="2" applyFont="1" applyBorder="1"/>
    <xf numFmtId="0" fontId="0" fillId="0" borderId="10" xfId="0" applyBorder="1"/>
    <xf numFmtId="43" fontId="7" fillId="0" borderId="1" xfId="3" applyFont="1" applyBorder="1" applyAlignment="1">
      <alignment horizontal="center"/>
    </xf>
    <xf numFmtId="43" fontId="24" fillId="0" borderId="10" xfId="3" applyFont="1" applyBorder="1" applyAlignment="1">
      <alignment horizontal="center"/>
    </xf>
    <xf numFmtId="43" fontId="25" fillId="0" borderId="10" xfId="3" applyFont="1" applyBorder="1"/>
    <xf numFmtId="43" fontId="7" fillId="0" borderId="2" xfId="3" applyFont="1" applyFill="1" applyBorder="1"/>
    <xf numFmtId="0" fontId="20" fillId="0" borderId="10" xfId="0" applyFont="1" applyBorder="1" applyAlignment="1">
      <alignment wrapText="1"/>
    </xf>
    <xf numFmtId="43" fontId="7" fillId="0" borderId="10" xfId="3" applyFont="1" applyFill="1" applyBorder="1"/>
    <xf numFmtId="43" fontId="7" fillId="0" borderId="14" xfId="3" applyFont="1" applyBorder="1"/>
    <xf numFmtId="0" fontId="25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0" xfId="0" applyFont="1" applyBorder="1"/>
    <xf numFmtId="0" fontId="7" fillId="0" borderId="2" xfId="0" applyFont="1" applyFill="1" applyBorder="1" applyAlignment="1">
      <alignment wrapText="1"/>
    </xf>
    <xf numFmtId="43" fontId="7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570479</xdr:colOff>
      <xdr:row>0</xdr:row>
      <xdr:rowOff>30275</xdr:rowOff>
    </xdr:from>
    <xdr:to>
      <xdr:col>5</xdr:col>
      <xdr:colOff>1705995</xdr:colOff>
      <xdr:row>4</xdr:row>
      <xdr:rowOff>44563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845" y="217373"/>
          <a:ext cx="1135516" cy="8307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jergobdo-my.sharepoint.com/personal/ivelisse_vargas_mujer_gob_do/Documents/Desktop/ESTADOS%20FINANCIEROS%20MMUJER/ESTADOS%20FINANCIEROS%202022/MMUJER%20-%20Estados%20Financieros%20JULI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Extrapr"/>
      <sheetName val="GASTOS FONDO EXTERNO"/>
      <sheetName val="EJECUCION CONSOLIDADA"/>
      <sheetName val="EST. FIN. corte 30112017"/>
      <sheetName val="Hoja1"/>
      <sheetName val="SUMAS Y SALDOS"/>
      <sheetName val="1101 DISPONIBILIDADES"/>
      <sheetName val="BIENES USO MMUJER"/>
      <sheetName val="bienes uso gral"/>
      <sheetName val="PROYECTO INVERSION"/>
      <sheetName val="1208 BIENES INTANGIBLES"/>
      <sheetName val="2101 OBLIGACIONES"/>
      <sheetName val="2103 CUENTAS POR PAGAR CP"/>
      <sheetName val="MAYOR REPONIBLE"/>
      <sheetName val="EJECUCION ENERO-JULIO"/>
      <sheetName val="EJECUCION ENERO-AGOSTO"/>
      <sheetName val="EJECUCION ENERO-SEPTIEMBRE"/>
      <sheetName val="EJECUCION ENERO-OTUBRE2018"/>
      <sheetName val="FR.REGULARIZADOMAYO"/>
      <sheetName val="FR NO REGULARIZADO"/>
      <sheetName val="3101 CAPITAL"/>
      <sheetName val=" E-DIARIO 2017"/>
      <sheetName val="ADQUICIONES 2017"/>
      <sheetName val="MAYOR KOREA"/>
      <sheetName val="EJECUCION ENE-JUNIO2018"/>
      <sheetName val="MAYOR OPERATIVA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15680700.299999999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B1:P39"/>
  <sheetViews>
    <sheetView tabSelected="1" topLeftCell="A20" zoomScale="112" zoomScaleNormal="112" workbookViewId="0">
      <selection activeCell="F33" sqref="F33"/>
    </sheetView>
  </sheetViews>
  <sheetFormatPr baseColWidth="10" defaultRowHeight="15" x14ac:dyDescent="0.25"/>
  <cols>
    <col min="1" max="1" width="6" customWidth="1"/>
    <col min="2" max="2" width="15.7109375" customWidth="1"/>
    <col min="3" max="3" width="16.140625" customWidth="1"/>
    <col min="4" max="4" width="15" customWidth="1"/>
    <col min="5" max="5" width="14.7109375" customWidth="1"/>
    <col min="6" max="6" width="56.85546875" customWidth="1"/>
    <col min="7" max="7" width="13" bestFit="1" customWidth="1"/>
    <col min="9" max="10" width="15.140625" customWidth="1"/>
    <col min="12" max="12" width="15" bestFit="1" customWidth="1"/>
    <col min="14" max="14" width="14.85546875" customWidth="1"/>
    <col min="15" max="15" width="15.7109375" customWidth="1"/>
    <col min="16" max="16" width="15.85546875" bestFit="1" customWidth="1"/>
  </cols>
  <sheetData>
    <row r="1" spans="2:16" ht="18.75" x14ac:dyDescent="0.25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6" ht="15.75" x14ac:dyDescent="0.25">
      <c r="B2" s="95" t="s">
        <v>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 x14ac:dyDescent="0.25">
      <c r="B3" s="96" t="s">
        <v>39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6" ht="15.75" thickBot="1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6" ht="75.75" thickBot="1" x14ac:dyDescent="0.3">
      <c r="B6" s="6" t="s">
        <v>0</v>
      </c>
      <c r="C6" s="4" t="s">
        <v>4</v>
      </c>
      <c r="D6" s="3" t="s">
        <v>1</v>
      </c>
      <c r="E6" s="4" t="s">
        <v>10</v>
      </c>
      <c r="F6" s="5" t="s">
        <v>2</v>
      </c>
      <c r="G6" s="4" t="s">
        <v>18</v>
      </c>
      <c r="H6" s="11" t="s">
        <v>14</v>
      </c>
      <c r="I6" s="42" t="s">
        <v>40</v>
      </c>
      <c r="J6" s="42" t="s">
        <v>41</v>
      </c>
      <c r="K6" s="43" t="s">
        <v>13</v>
      </c>
      <c r="L6" s="4" t="s">
        <v>9</v>
      </c>
      <c r="M6" s="4" t="s">
        <v>12</v>
      </c>
      <c r="N6" s="14" t="s">
        <v>42</v>
      </c>
    </row>
    <row r="7" spans="2:16" ht="48.75" x14ac:dyDescent="0.25">
      <c r="B7" s="30" t="s">
        <v>43</v>
      </c>
      <c r="C7" s="17" t="s">
        <v>5</v>
      </c>
      <c r="D7" s="18" t="s">
        <v>26</v>
      </c>
      <c r="E7" s="28" t="s">
        <v>7</v>
      </c>
      <c r="F7" s="56" t="s">
        <v>11</v>
      </c>
      <c r="G7" s="13">
        <v>0</v>
      </c>
      <c r="H7" s="29">
        <v>56.2</v>
      </c>
      <c r="I7" s="31">
        <v>0</v>
      </c>
      <c r="J7" s="31"/>
      <c r="K7" s="22"/>
      <c r="L7" s="26">
        <v>0</v>
      </c>
      <c r="M7" s="28"/>
      <c r="N7" s="21">
        <f>G7*H7</f>
        <v>0</v>
      </c>
      <c r="O7" s="10"/>
    </row>
    <row r="8" spans="2:16" ht="24.75" x14ac:dyDescent="0.25">
      <c r="B8" s="30" t="s">
        <v>43</v>
      </c>
      <c r="C8" s="46" t="s">
        <v>27</v>
      </c>
      <c r="D8" s="18" t="s">
        <v>15</v>
      </c>
      <c r="E8" s="28" t="s">
        <v>8</v>
      </c>
      <c r="F8" s="16" t="s">
        <v>16</v>
      </c>
      <c r="G8" s="23"/>
      <c r="H8" s="24"/>
      <c r="I8" s="31">
        <v>0</v>
      </c>
      <c r="J8" s="31"/>
      <c r="K8" s="25"/>
      <c r="L8" s="26">
        <v>0</v>
      </c>
      <c r="M8" s="27"/>
      <c r="N8" s="21">
        <f>N7+I8+J8-L8</f>
        <v>0</v>
      </c>
      <c r="O8" s="10"/>
    </row>
    <row r="9" spans="2:16" ht="48.75" x14ac:dyDescent="0.25">
      <c r="B9" s="30" t="s">
        <v>43</v>
      </c>
      <c r="C9" s="17" t="s">
        <v>32</v>
      </c>
      <c r="D9" s="45" t="s">
        <v>29</v>
      </c>
      <c r="E9" s="28" t="s">
        <v>8</v>
      </c>
      <c r="F9" s="55" t="s">
        <v>35</v>
      </c>
      <c r="G9" s="51">
        <v>4613.1899999999996</v>
      </c>
      <c r="H9" s="51" t="s">
        <v>31</v>
      </c>
      <c r="I9" s="68">
        <v>249481.31</v>
      </c>
      <c r="J9" s="31"/>
      <c r="K9" s="25"/>
      <c r="L9" s="26"/>
      <c r="M9" s="27"/>
      <c r="N9" s="21">
        <f>N8+I9+J9-L9</f>
        <v>249481.31</v>
      </c>
      <c r="O9" s="10"/>
    </row>
    <row r="10" spans="2:16" ht="24.75" x14ac:dyDescent="0.25">
      <c r="B10" s="30" t="s">
        <v>43</v>
      </c>
      <c r="C10" s="19" t="s">
        <v>34</v>
      </c>
      <c r="D10" s="12"/>
      <c r="E10" s="20" t="s">
        <v>19</v>
      </c>
      <c r="F10" s="16" t="s">
        <v>20</v>
      </c>
      <c r="H10" s="24"/>
      <c r="I10" s="31">
        <v>1955521.98</v>
      </c>
      <c r="J10" s="31"/>
      <c r="K10" s="25"/>
      <c r="L10" s="26">
        <v>0</v>
      </c>
      <c r="M10" s="27"/>
      <c r="N10" s="21">
        <f t="shared" ref="N10:N30" si="0">N9+I10+J10-L10</f>
        <v>2205003.29</v>
      </c>
      <c r="O10" s="10"/>
    </row>
    <row r="11" spans="2:16" ht="45.75" customHeight="1" x14ac:dyDescent="0.25">
      <c r="B11" s="30" t="s">
        <v>43</v>
      </c>
      <c r="C11" s="17" t="s">
        <v>5</v>
      </c>
      <c r="D11" s="45" t="s">
        <v>29</v>
      </c>
      <c r="E11" s="20" t="s">
        <v>30</v>
      </c>
      <c r="F11" s="50" t="s">
        <v>28</v>
      </c>
      <c r="G11" s="47">
        <v>200749.67</v>
      </c>
      <c r="H11" s="51">
        <v>69.069999999999993</v>
      </c>
      <c r="I11" s="67">
        <f>G11*H11</f>
        <v>13865779.706899999</v>
      </c>
      <c r="J11" s="49"/>
      <c r="K11" s="48"/>
      <c r="L11" s="48"/>
      <c r="M11" s="27"/>
      <c r="N11" s="21">
        <f t="shared" si="0"/>
        <v>16070782.9969</v>
      </c>
      <c r="O11" s="10"/>
    </row>
    <row r="12" spans="2:16" ht="55.5" customHeight="1" x14ac:dyDescent="0.25">
      <c r="B12" s="72">
        <v>44748</v>
      </c>
      <c r="C12" s="17" t="s">
        <v>5</v>
      </c>
      <c r="D12" s="58" t="s">
        <v>44</v>
      </c>
      <c r="E12" s="63" t="s">
        <v>36</v>
      </c>
      <c r="F12" s="57" t="s">
        <v>45</v>
      </c>
      <c r="G12" s="47"/>
      <c r="H12" s="69">
        <v>58.704500000000003</v>
      </c>
      <c r="I12" s="67"/>
      <c r="J12" s="49">
        <v>0</v>
      </c>
      <c r="K12" s="64">
        <v>1703.45</v>
      </c>
      <c r="L12" s="60">
        <f>H12*K12</f>
        <v>100000.180525</v>
      </c>
      <c r="M12" s="27"/>
      <c r="N12" s="21">
        <f t="shared" si="0"/>
        <v>15970782.816375</v>
      </c>
      <c r="O12" s="10"/>
    </row>
    <row r="13" spans="2:16" ht="51.75" x14ac:dyDescent="0.25">
      <c r="B13" s="73">
        <v>44743</v>
      </c>
      <c r="C13" s="19" t="s">
        <v>37</v>
      </c>
      <c r="D13" s="45" t="s">
        <v>46</v>
      </c>
      <c r="E13" s="28" t="s">
        <v>19</v>
      </c>
      <c r="F13" s="89" t="s">
        <v>55</v>
      </c>
      <c r="G13" s="74"/>
      <c r="H13" s="75"/>
      <c r="I13" s="74"/>
      <c r="J13" s="52">
        <v>0</v>
      </c>
      <c r="K13" s="70"/>
      <c r="L13" s="52">
        <v>38357.199999999997</v>
      </c>
      <c r="M13" s="27"/>
      <c r="N13" s="21">
        <f t="shared" si="0"/>
        <v>15932425.616375001</v>
      </c>
      <c r="O13" s="10"/>
      <c r="P13" s="10"/>
    </row>
    <row r="14" spans="2:16" ht="39" x14ac:dyDescent="0.25">
      <c r="B14" s="44">
        <v>44746</v>
      </c>
      <c r="C14" s="19" t="s">
        <v>37</v>
      </c>
      <c r="D14" s="45" t="s">
        <v>48</v>
      </c>
      <c r="E14" s="28" t="s">
        <v>19</v>
      </c>
      <c r="F14" s="65" t="s">
        <v>47</v>
      </c>
      <c r="G14" s="74"/>
      <c r="H14" s="75"/>
      <c r="I14" s="77"/>
      <c r="J14" s="85">
        <v>0</v>
      </c>
      <c r="K14" s="52">
        <v>0</v>
      </c>
      <c r="L14" s="87">
        <v>26148.45</v>
      </c>
      <c r="M14" s="27"/>
      <c r="N14" s="21">
        <f t="shared" si="0"/>
        <v>15906277.166375002</v>
      </c>
      <c r="O14" s="10"/>
    </row>
    <row r="15" spans="2:16" x14ac:dyDescent="0.25">
      <c r="B15" s="44">
        <v>44746</v>
      </c>
      <c r="C15" s="19" t="s">
        <v>37</v>
      </c>
      <c r="D15" s="45" t="s">
        <v>49</v>
      </c>
      <c r="E15" s="28" t="s">
        <v>19</v>
      </c>
      <c r="F15" s="86" t="s">
        <v>38</v>
      </c>
      <c r="G15" s="74"/>
      <c r="H15" s="75"/>
      <c r="I15" s="77"/>
      <c r="J15" s="76"/>
      <c r="K15" s="52">
        <v>0</v>
      </c>
      <c r="L15" s="80">
        <v>0</v>
      </c>
      <c r="M15" s="27"/>
      <c r="N15" s="21">
        <f t="shared" si="0"/>
        <v>15906277.166375002</v>
      </c>
      <c r="O15" s="10"/>
    </row>
    <row r="16" spans="2:16" x14ac:dyDescent="0.25">
      <c r="B16" s="44">
        <v>44746</v>
      </c>
      <c r="C16" s="19" t="s">
        <v>37</v>
      </c>
      <c r="D16" s="45" t="s">
        <v>50</v>
      </c>
      <c r="E16" s="28" t="s">
        <v>19</v>
      </c>
      <c r="F16" s="86" t="s">
        <v>38</v>
      </c>
      <c r="G16" s="78"/>
      <c r="H16" s="75"/>
      <c r="I16" s="77"/>
      <c r="J16" s="76"/>
      <c r="K16" s="52">
        <v>0</v>
      </c>
      <c r="L16" s="80">
        <v>0</v>
      </c>
      <c r="M16" s="27"/>
      <c r="N16" s="21">
        <f t="shared" si="0"/>
        <v>15906277.166375002</v>
      </c>
      <c r="O16" s="10"/>
    </row>
    <row r="17" spans="2:15" ht="39" x14ac:dyDescent="0.25">
      <c r="B17" s="44">
        <v>44754</v>
      </c>
      <c r="C17" s="19" t="s">
        <v>37</v>
      </c>
      <c r="D17" s="45" t="s">
        <v>52</v>
      </c>
      <c r="E17" s="28" t="s">
        <v>19</v>
      </c>
      <c r="F17" s="65" t="s">
        <v>51</v>
      </c>
      <c r="G17" s="74"/>
      <c r="H17" s="75"/>
      <c r="I17" s="77"/>
      <c r="J17" s="76"/>
      <c r="K17" s="52">
        <v>0</v>
      </c>
      <c r="L17" s="52">
        <v>10625.58</v>
      </c>
      <c r="M17" s="27"/>
      <c r="N17" s="21">
        <f t="shared" si="0"/>
        <v>15895651.586375002</v>
      </c>
      <c r="O17" s="10"/>
    </row>
    <row r="18" spans="2:15" ht="39" x14ac:dyDescent="0.25">
      <c r="B18" s="44">
        <v>44764</v>
      </c>
      <c r="C18" s="19" t="s">
        <v>37</v>
      </c>
      <c r="D18" s="45" t="s">
        <v>54</v>
      </c>
      <c r="E18" s="28" t="s">
        <v>19</v>
      </c>
      <c r="F18" s="65" t="s">
        <v>53</v>
      </c>
      <c r="G18" s="74"/>
      <c r="H18" s="75"/>
      <c r="I18" s="77"/>
      <c r="J18" s="76"/>
      <c r="K18" s="88"/>
      <c r="L18" s="52">
        <v>153894.70000000001</v>
      </c>
      <c r="M18" s="27"/>
      <c r="N18" s="21">
        <f t="shared" si="0"/>
        <v>15741756.886375003</v>
      </c>
      <c r="O18" s="10"/>
    </row>
    <row r="19" spans="2:15" ht="51.75" x14ac:dyDescent="0.25">
      <c r="B19" s="44">
        <v>44767</v>
      </c>
      <c r="C19" s="19" t="s">
        <v>37</v>
      </c>
      <c r="D19" s="45" t="s">
        <v>58</v>
      </c>
      <c r="E19" s="28" t="s">
        <v>19</v>
      </c>
      <c r="F19" s="65" t="s">
        <v>56</v>
      </c>
      <c r="G19" s="74"/>
      <c r="H19" s="75"/>
      <c r="I19" s="77"/>
      <c r="J19" s="76"/>
      <c r="K19" s="88"/>
      <c r="L19" s="52">
        <v>1100</v>
      </c>
      <c r="M19" s="27"/>
      <c r="N19" s="21">
        <f t="shared" si="0"/>
        <v>15740656.886375003</v>
      </c>
      <c r="O19" s="10"/>
    </row>
    <row r="20" spans="2:15" ht="39" x14ac:dyDescent="0.25">
      <c r="B20" s="44">
        <v>44767</v>
      </c>
      <c r="C20" s="19" t="s">
        <v>37</v>
      </c>
      <c r="D20" s="45" t="s">
        <v>59</v>
      </c>
      <c r="E20" s="28" t="s">
        <v>19</v>
      </c>
      <c r="F20" s="65" t="s">
        <v>57</v>
      </c>
      <c r="G20" s="74"/>
      <c r="H20" s="75"/>
      <c r="I20" s="77"/>
      <c r="J20" s="76"/>
      <c r="K20" s="88"/>
      <c r="L20" s="52">
        <v>1350</v>
      </c>
      <c r="M20" s="27"/>
      <c r="N20" s="21">
        <f t="shared" si="0"/>
        <v>15739306.886375003</v>
      </c>
      <c r="O20" s="10"/>
    </row>
    <row r="21" spans="2:15" ht="51.75" x14ac:dyDescent="0.25">
      <c r="B21" s="44">
        <v>44769</v>
      </c>
      <c r="C21" s="19" t="s">
        <v>37</v>
      </c>
      <c r="D21" s="45" t="s">
        <v>61</v>
      </c>
      <c r="E21" s="28" t="s">
        <v>19</v>
      </c>
      <c r="F21" s="65" t="s">
        <v>60</v>
      </c>
      <c r="G21" s="74"/>
      <c r="H21" s="75"/>
      <c r="I21" s="77"/>
      <c r="J21" s="76"/>
      <c r="K21" s="88"/>
      <c r="L21" s="52">
        <v>57600</v>
      </c>
      <c r="M21" s="27"/>
      <c r="N21" s="21">
        <f t="shared" si="0"/>
        <v>15681706.886375003</v>
      </c>
      <c r="O21" s="10"/>
    </row>
    <row r="22" spans="2:15" ht="26.25" x14ac:dyDescent="0.25">
      <c r="B22" s="44">
        <v>44770</v>
      </c>
      <c r="C22" s="19" t="s">
        <v>37</v>
      </c>
      <c r="D22" s="45" t="s">
        <v>63</v>
      </c>
      <c r="E22" s="28" t="s">
        <v>19</v>
      </c>
      <c r="F22" s="65" t="s">
        <v>62</v>
      </c>
      <c r="G22" s="74"/>
      <c r="H22" s="75"/>
      <c r="I22" s="77"/>
      <c r="J22" s="76"/>
      <c r="K22" s="88"/>
      <c r="L22" s="52">
        <v>2179.7199999999998</v>
      </c>
      <c r="M22" s="27"/>
      <c r="N22" s="21">
        <f t="shared" si="0"/>
        <v>15679527.166375002</v>
      </c>
      <c r="O22" s="10"/>
    </row>
    <row r="23" spans="2:15" ht="26.25" x14ac:dyDescent="0.25">
      <c r="B23" s="44">
        <v>44773</v>
      </c>
      <c r="C23" s="19" t="s">
        <v>37</v>
      </c>
      <c r="D23" s="45" t="s">
        <v>65</v>
      </c>
      <c r="E23" s="28" t="s">
        <v>19</v>
      </c>
      <c r="F23" s="65" t="s">
        <v>64</v>
      </c>
      <c r="G23" s="74"/>
      <c r="H23" s="75"/>
      <c r="I23" s="77"/>
      <c r="J23" s="22">
        <v>1750</v>
      </c>
      <c r="K23" s="88"/>
      <c r="L23" s="52"/>
      <c r="M23" s="27"/>
      <c r="N23" s="21">
        <f t="shared" si="0"/>
        <v>15681277.166375002</v>
      </c>
      <c r="O23" s="10"/>
    </row>
    <row r="24" spans="2:15" x14ac:dyDescent="0.25">
      <c r="B24" s="44">
        <v>44773</v>
      </c>
      <c r="C24" s="19" t="s">
        <v>37</v>
      </c>
      <c r="D24" s="45"/>
      <c r="E24" s="28" t="s">
        <v>19</v>
      </c>
      <c r="F24" s="90" t="s">
        <v>66</v>
      </c>
      <c r="G24" s="74"/>
      <c r="H24" s="75"/>
      <c r="I24" s="77"/>
      <c r="J24" s="22">
        <v>0.15</v>
      </c>
      <c r="K24" s="88"/>
      <c r="L24" s="52"/>
      <c r="M24" s="27"/>
      <c r="N24" s="21">
        <f t="shared" si="0"/>
        <v>15681277.316375002</v>
      </c>
      <c r="O24" s="10"/>
    </row>
    <row r="25" spans="2:15" x14ac:dyDescent="0.25">
      <c r="B25" s="44">
        <v>44773</v>
      </c>
      <c r="C25" s="19" t="s">
        <v>37</v>
      </c>
      <c r="D25" s="66" t="s">
        <v>33</v>
      </c>
      <c r="E25" s="28" t="s">
        <v>19</v>
      </c>
      <c r="F25" s="15" t="s">
        <v>67</v>
      </c>
      <c r="G25" s="79"/>
      <c r="H25" s="75"/>
      <c r="I25" s="77"/>
      <c r="J25" s="76"/>
      <c r="K25" s="71">
        <v>0</v>
      </c>
      <c r="L25" s="91">
        <v>375.75</v>
      </c>
      <c r="M25" s="27"/>
      <c r="N25" s="21">
        <f t="shared" si="0"/>
        <v>15680901.566375002</v>
      </c>
      <c r="O25" s="10"/>
    </row>
    <row r="26" spans="2:15" ht="39" x14ac:dyDescent="0.25">
      <c r="B26" s="44">
        <v>44746</v>
      </c>
      <c r="C26" s="62" t="s">
        <v>27</v>
      </c>
      <c r="D26" s="66" t="s">
        <v>33</v>
      </c>
      <c r="E26" s="28" t="s">
        <v>8</v>
      </c>
      <c r="F26" s="65" t="s">
        <v>68</v>
      </c>
      <c r="G26" s="83">
        <v>0</v>
      </c>
      <c r="H26" s="81"/>
      <c r="I26" s="81"/>
      <c r="J26" s="82">
        <v>8480</v>
      </c>
      <c r="K26" s="81"/>
      <c r="L26" s="82">
        <v>0</v>
      </c>
      <c r="M26" s="27"/>
      <c r="N26" s="21">
        <f t="shared" si="0"/>
        <v>15689381.566375002</v>
      </c>
      <c r="O26" s="10"/>
    </row>
    <row r="27" spans="2:15" ht="39" x14ac:dyDescent="0.25">
      <c r="B27" s="44">
        <v>44746</v>
      </c>
      <c r="C27" s="62" t="s">
        <v>27</v>
      </c>
      <c r="D27" s="66" t="s">
        <v>33</v>
      </c>
      <c r="E27" s="28" t="s">
        <v>8</v>
      </c>
      <c r="F27" s="65" t="s">
        <v>69</v>
      </c>
      <c r="G27" s="53">
        <v>0</v>
      </c>
      <c r="H27" s="81"/>
      <c r="I27" s="81"/>
      <c r="J27" s="84">
        <v>9031.24</v>
      </c>
      <c r="K27" s="81"/>
      <c r="L27" s="84">
        <v>0</v>
      </c>
      <c r="M27" s="27"/>
      <c r="N27" s="21">
        <f t="shared" si="0"/>
        <v>15698412.806375002</v>
      </c>
      <c r="O27" s="10"/>
    </row>
    <row r="28" spans="2:15" ht="26.25" x14ac:dyDescent="0.25">
      <c r="B28" s="61">
        <v>44747</v>
      </c>
      <c r="C28" s="62" t="s">
        <v>27</v>
      </c>
      <c r="D28" s="66" t="s">
        <v>71</v>
      </c>
      <c r="E28" s="28" t="s">
        <v>8</v>
      </c>
      <c r="F28" s="92" t="s">
        <v>70</v>
      </c>
      <c r="G28" s="59"/>
      <c r="H28" s="29"/>
      <c r="I28" s="21"/>
      <c r="J28" s="21"/>
      <c r="K28" s="22"/>
      <c r="L28" s="93">
        <v>17511.240000000002</v>
      </c>
      <c r="M28" s="27"/>
      <c r="N28" s="21">
        <f t="shared" si="0"/>
        <v>15680901.566375002</v>
      </c>
      <c r="O28" s="10"/>
    </row>
    <row r="29" spans="2:15" ht="24.75" x14ac:dyDescent="0.25">
      <c r="B29" s="61">
        <v>44773</v>
      </c>
      <c r="C29" s="62" t="s">
        <v>27</v>
      </c>
      <c r="D29" s="66" t="s">
        <v>33</v>
      </c>
      <c r="E29" s="28" t="s">
        <v>8</v>
      </c>
      <c r="F29" s="15" t="s">
        <v>72</v>
      </c>
      <c r="G29" s="23"/>
      <c r="H29" s="29"/>
      <c r="I29" s="21"/>
      <c r="J29" s="21"/>
      <c r="K29" s="22"/>
      <c r="L29" s="84">
        <v>201.27</v>
      </c>
      <c r="M29" s="27"/>
      <c r="N29" s="21">
        <f t="shared" si="0"/>
        <v>15680700.296375003</v>
      </c>
      <c r="O29" s="10"/>
    </row>
    <row r="30" spans="2:15" ht="15.75" thickBot="1" x14ac:dyDescent="0.3">
      <c r="G30" s="23"/>
      <c r="H30" s="29"/>
      <c r="I30" s="21"/>
      <c r="J30" s="21"/>
      <c r="K30" s="22"/>
      <c r="L30" s="84"/>
      <c r="M30" s="27"/>
      <c r="N30" s="21">
        <f t="shared" si="0"/>
        <v>15680700.296375003</v>
      </c>
      <c r="O30" s="10"/>
    </row>
    <row r="31" spans="2:15" x14ac:dyDescent="0.25">
      <c r="B31" s="32"/>
      <c r="C31" s="33"/>
      <c r="D31" s="33"/>
      <c r="E31" s="33"/>
      <c r="F31" s="33"/>
      <c r="G31" s="33"/>
      <c r="H31" s="33"/>
      <c r="I31" s="34">
        <f>SUM(I7:I30)</f>
        <v>16070782.9969</v>
      </c>
      <c r="J31" s="34">
        <f>SUM(J7:J30)</f>
        <v>19261.39</v>
      </c>
      <c r="K31" s="35">
        <f>SUM(K7:K30)</f>
        <v>1703.45</v>
      </c>
      <c r="L31" s="36">
        <f>SUM(L7:L30)</f>
        <v>409344.09052500001</v>
      </c>
      <c r="M31" s="33"/>
      <c r="N31" s="37">
        <f>N30</f>
        <v>15680700.296375003</v>
      </c>
    </row>
    <row r="32" spans="2:15" x14ac:dyDescent="0.25">
      <c r="B32" s="2"/>
      <c r="C32" s="38"/>
      <c r="D32" s="38"/>
      <c r="E32" s="38"/>
      <c r="F32" s="38"/>
      <c r="G32" s="38"/>
      <c r="H32" s="38"/>
      <c r="I32" s="41"/>
      <c r="J32" s="41"/>
      <c r="K32" s="39"/>
      <c r="L32" s="40"/>
      <c r="M32" s="38"/>
      <c r="N32" s="41">
        <f>N31-'[1]1101 DISPONIBILIDADES'!$D$17</f>
        <v>-3.6249961704015732E-3</v>
      </c>
    </row>
    <row r="33" spans="2:14" x14ac:dyDescent="0.25">
      <c r="B33" s="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</row>
    <row r="34" spans="2:14" x14ac:dyDescent="0.25">
      <c r="B34" s="2"/>
      <c r="C34" s="38"/>
      <c r="D34" s="38" t="s">
        <v>22</v>
      </c>
      <c r="E34" s="38"/>
      <c r="F34" s="38"/>
      <c r="G34" s="38" t="s">
        <v>6</v>
      </c>
      <c r="H34" s="38"/>
      <c r="I34" s="38"/>
      <c r="J34" s="38"/>
      <c r="K34" s="38"/>
      <c r="L34" s="38" t="s">
        <v>21</v>
      </c>
      <c r="M34" s="38"/>
      <c r="N34" s="41"/>
    </row>
    <row r="35" spans="2:14" x14ac:dyDescent="0.25">
      <c r="B35" s="2"/>
      <c r="C35" s="38"/>
      <c r="D35" s="38" t="s">
        <v>23</v>
      </c>
      <c r="E35" s="38"/>
      <c r="F35" s="38"/>
      <c r="G35" s="38" t="s">
        <v>24</v>
      </c>
      <c r="H35" s="38"/>
      <c r="I35" s="38"/>
      <c r="J35" s="38"/>
      <c r="K35" s="38"/>
      <c r="L35" s="38" t="s">
        <v>25</v>
      </c>
      <c r="M35" s="38"/>
      <c r="N35" s="41"/>
    </row>
    <row r="36" spans="2:14" x14ac:dyDescent="0.25">
      <c r="B36" s="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</row>
    <row r="37" spans="2:1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2:14" x14ac:dyDescent="0.25">
      <c r="I39" s="54"/>
      <c r="J39" s="54"/>
    </row>
  </sheetData>
  <mergeCells count="3">
    <mergeCell ref="B1:N1"/>
    <mergeCell ref="B2:N2"/>
    <mergeCell ref="B3:N3"/>
  </mergeCells>
  <pageMargins left="0.62992125984251968" right="0.51181102362204722" top="0.27559055118110237" bottom="0.19685039370078741" header="0.2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2022-08-24T22:54:34Z</cp:lastPrinted>
  <dcterms:created xsi:type="dcterms:W3CDTF">2018-10-19T15:39:09Z</dcterms:created>
  <dcterms:modified xsi:type="dcterms:W3CDTF">2022-08-24T22:55:05Z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