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ESTADOS FINANCIEROS MMUJER OCTUBRE 2022\"/>
    </mc:Choice>
  </mc:AlternateContent>
  <xr:revisionPtr revIDLastSave="0" documentId="13_ncr:1_{2447011C-DF4A-4E50-86D6-11764CA1A68F}" xr6:coauthVersionLast="47" xr6:coauthVersionMax="47" xr10:uidLastSave="{00000000-0000-0000-0000-000000000000}"/>
  <bookViews>
    <workbookView xWindow="-120" yWindow="-120" windowWidth="24240" windowHeight="1314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feb2022'!$A$3:$M$44</definedName>
    <definedName name="_xlnm.Print_Titles" localSheetId="0">'enero feb2022'!$2:$14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50" l="1"/>
  <c r="M25" i="50" s="1"/>
  <c r="M26" i="50" s="1"/>
  <c r="M27" i="50" s="1"/>
  <c r="M28" i="50" s="1"/>
  <c r="M29" i="50" s="1"/>
  <c r="M30" i="50" s="1"/>
  <c r="M21" i="50"/>
  <c r="M22" i="50" s="1"/>
  <c r="M23" i="50" s="1"/>
  <c r="H37" i="50" l="1"/>
  <c r="K37" i="50"/>
  <c r="I37" i="50" l="1"/>
  <c r="J37" i="50" l="1"/>
  <c r="M15" i="50" l="1"/>
  <c r="M16" i="50" s="1"/>
  <c r="M17" i="50" s="1"/>
  <c r="M18" i="50" s="1"/>
  <c r="M19" i="50" s="1"/>
  <c r="M20" i="50" s="1"/>
  <c r="M31" i="50" l="1"/>
  <c r="M32" i="50" s="1"/>
  <c r="M33" i="50" l="1"/>
  <c r="M34" i="50" s="1"/>
  <c r="M35" i="50" s="1"/>
  <c r="M36" i="50" s="1"/>
  <c r="M37" i="50"/>
</calcChain>
</file>

<file path=xl/sharedStrings.xml><?xml version="1.0" encoding="utf-8"?>
<sst xmlns="http://schemas.openxmlformats.org/spreadsheetml/2006/main" count="70" uniqueCount="49">
  <si>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</si>
  <si>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</si>
  <si>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</si>
  <si>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</si>
  <si>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</si>
  <si>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</si>
  <si>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</si>
  <si>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960-033772-8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</si>
  <si>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</si>
  <si>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</si>
  <si>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</si>
  <si>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Donacion para el fortalecimiento de  capacidades a las instituciones vinculadas a la prevención de todas formas de violencia contra mujeres y niñas(os) , la trata interna con fines de explotación sexual y /o laboral y la protección de las victimas.</t>
  </si>
  <si>
    <t>Imputacion del          Gatos (Objetal)</t>
  </si>
  <si>
    <t xml:space="preserve">Gastos en Monedas Extranjera           </t>
  </si>
  <si>
    <t>Tasa cambiaria</t>
  </si>
  <si>
    <t>transf, 4524000000004</t>
  </si>
  <si>
    <t>Aporte reunión del "Consejo de Ministras de Centro America (COMCA)</t>
  </si>
  <si>
    <t>RELACION INGRESOS Y EGRESOS</t>
  </si>
  <si>
    <t>Balance        Ingresos En Monedas Extranjera</t>
  </si>
  <si>
    <t>240-012102-2</t>
  </si>
  <si>
    <t>Aporte , Para selección de Centros Educativos , para la formación de Jovenes multipicadores 2020</t>
  </si>
  <si>
    <t>AUTORIZADO POR:</t>
  </si>
  <si>
    <t>PREPARADO POR :</t>
  </si>
  <si>
    <t>IVELISSE VARGAS S.</t>
  </si>
  <si>
    <t>RAISA ROBLES N.</t>
  </si>
  <si>
    <t>FELIX de JESUS RAMIREZ</t>
  </si>
  <si>
    <t>transf, M1805006</t>
  </si>
  <si>
    <t>operativa Recursos Directos</t>
  </si>
  <si>
    <r>
      <t xml:space="preserve">“Donacion Cooperacion Española ;  para la </t>
    </r>
    <r>
      <rPr>
        <b/>
        <i/>
        <sz val="9"/>
        <color indexed="8"/>
        <rFont val="Calibri"/>
        <family val="2"/>
        <scheme val="minor"/>
      </rPr>
      <t xml:space="preserve">Mejora de la Calidad de los Servicios dirigidos a la Atención y Protección Eficaz a Víctimas de Violencia de Género en  República </t>
    </r>
  </si>
  <si>
    <t>Transferencia</t>
  </si>
  <si>
    <t>colectora Rep.Dom</t>
  </si>
  <si>
    <t>US$54.08</t>
  </si>
  <si>
    <t>BANCO CENTROAMERICANO DE INTEGRACION ECONOMICA</t>
  </si>
  <si>
    <t>N/A</t>
  </si>
  <si>
    <t>KOREA</t>
  </si>
  <si>
    <r>
      <t>Aporte  (</t>
    </r>
    <r>
      <rPr>
        <b/>
        <i/>
        <sz val="9"/>
        <rFont val="Calibri"/>
        <family val="2"/>
        <scheme val="minor"/>
      </rPr>
      <t>BANCO CENTROAMERICANO DE INTEGRACION ECONOMICA</t>
    </r>
    <r>
      <rPr>
        <i/>
        <sz val="9"/>
        <rFont val="Calibri"/>
        <family val="2"/>
        <scheme val="minor"/>
      </rPr>
      <t xml:space="preserve">) </t>
    </r>
    <r>
      <rPr>
        <b/>
        <i/>
        <sz val="9"/>
        <rFont val="Calibri"/>
        <family val="2"/>
        <scheme val="minor"/>
      </rPr>
      <t>BCIE</t>
    </r>
    <r>
      <rPr>
        <i/>
        <sz val="9"/>
        <rFont val="Calibri"/>
        <family val="2"/>
        <scheme val="minor"/>
      </rPr>
      <t xml:space="preserve"> (Contrapartida para las actividades de  conmeracion' dia internacional de la mujer'</t>
    </r>
  </si>
  <si>
    <t>Korea</t>
  </si>
  <si>
    <t>2.2.8.2.01</t>
  </si>
  <si>
    <r>
      <t xml:space="preserve">Del </t>
    </r>
    <r>
      <rPr>
        <b/>
        <u/>
        <sz val="11"/>
        <color theme="1"/>
        <rFont val="Calibri"/>
        <family val="2"/>
        <scheme val="minor"/>
      </rPr>
      <t xml:space="preserve"> 30 SEPTIEMBRE 2022  al 31 de OCTUBRE  del 2022</t>
    </r>
  </si>
  <si>
    <t>Bce al 30/09/2022</t>
  </si>
  <si>
    <r>
      <rPr>
        <b/>
        <sz val="11"/>
        <color theme="1"/>
        <rFont val="Calibri"/>
        <family val="2"/>
        <scheme val="minor"/>
      </rPr>
      <t>Balance Inicial del 30 SEPTIEMBRE 2022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</si>
  <si>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OCTUBRE 2022</t>
  </si>
  <si>
    <t>Balance al 31 OCTUBRE 2022</t>
  </si>
  <si>
    <t>US$627.40</t>
  </si>
  <si>
    <t>CK.1737</t>
  </si>
  <si>
    <t>Pago al suplidor , Victor Garcia Aire Acondicionado, SRL  ncf: b1500002240, por compra de condesadores de aires acondiconados para las distintas areas del centro de promocion de salud integral de adolescentes.</t>
  </si>
  <si>
    <t>cargos bancarios corresp. Al mes  Octubre 2022</t>
  </si>
  <si>
    <t>PAGO TRANSF. TSS  RECARGO NOM..RETROACTIVA,PERSONAL TEMPORAL Y FIJO , AGOSTO2022</t>
  </si>
  <si>
    <t>PAGO TRANSF. TSS POR REGISTRO ADDICIONAL EMPLEADOS DIANA PEREZ Y YANELIS POLANCO SEPTIEMBE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</si>
</sst>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color indexed="8"/>
      <name val="Arial"/>
      <family val="2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44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/>
    <xf numFmtId="169" fontId="0" fillId="0" borderId="8" xfId="0" applyNumberFormat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wrapText="1"/>
    </xf>
    <xf numFmtId="0" fontId="9" fillId="0" borderId="12" xfId="0" applyFont="1" applyBorder="1" applyAlignment="1">
      <alignment vertic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167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vertical="center"/>
    </xf>
    <xf numFmtId="166" fontId="9" fillId="0" borderId="10" xfId="0" applyNumberFormat="1" applyFont="1" applyBorder="1" applyAlignment="1">
      <alignment horizontal="center" vertical="center"/>
    </xf>
    <xf numFmtId="168" fontId="9" fillId="0" borderId="10" xfId="0" applyNumberFormat="1" applyFont="1" applyBorder="1" applyAlignment="1">
      <alignment horizontal="center" vertical="center"/>
    </xf>
    <xf numFmtId="165" fontId="9" fillId="0" borderId="10" xfId="1" applyFont="1" applyBorder="1" applyAlignment="1">
      <alignment vertical="center"/>
    </xf>
    <xf numFmtId="0" fontId="9" fillId="0" borderId="10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10" xfId="0" applyFont="1" applyBorder="1" applyAlignment="1">
      <alignment vertical="center"/>
    </xf>
    <xf numFmtId="170" fontId="9" fillId="0" borderId="10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vertical="center"/>
    </xf>
    <xf numFmtId="44" fontId="8" fillId="0" borderId="10" xfId="2" applyFont="1" applyBorder="1" applyAlignment="1"/>
    <xf numFmtId="0" fontId="2" fillId="0" borderId="11" xfId="0" applyFont="1" applyBorder="1" applyAlignment="1"/>
    <xf numFmtId="0" fontId="10" fillId="0" borderId="9" xfId="0" applyFont="1" applyBorder="1" applyAlignment="1"/>
    <xf numFmtId="167" fontId="10" fillId="0" borderId="9" xfId="0" applyNumberFormat="1" applyFont="1" applyBorder="1" applyAlignment="1"/>
    <xf numFmtId="168" fontId="10" fillId="0" borderId="9" xfId="0" applyNumberFormat="1" applyFont="1" applyBorder="1" applyAlignment="1"/>
    <xf numFmtId="165" fontId="10" fillId="0" borderId="9" xfId="0" applyNumberFormat="1" applyFont="1" applyBorder="1" applyAlignment="1"/>
    <xf numFmtId="44" fontId="10" fillId="0" borderId="13" xfId="0" applyNumberFormat="1" applyFont="1" applyBorder="1" applyAlignment="1"/>
    <xf numFmtId="0" fontId="9" fillId="0" borderId="6" xfId="0" applyFont="1" applyBorder="1" applyAlignment="1"/>
    <xf numFmtId="44" fontId="9" fillId="0" borderId="7" xfId="0" applyNumberFormat="1" applyFont="1" applyBorder="1" applyAlignment="1"/>
    <xf numFmtId="0" fontId="9" fillId="0" borderId="0" xfId="0" applyFont="1" applyAlignment="1"/>
    <xf numFmtId="168" fontId="9" fillId="0" borderId="0" xfId="0" applyNumberFormat="1" applyFont="1" applyAlignment="1"/>
    <xf numFmtId="164" fontId="9" fillId="0" borderId="0" xfId="0" applyNumberFormat="1" applyFont="1" applyAlignment="1"/>
    <xf numFmtId="44" fontId="9" fillId="0" borderId="0" xfId="0" applyNumberFormat="1" applyFont="1" applyAlignme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0" fillId="0" borderId="5" xfId="0" applyBorder="1" applyAlignment="1"/>
    <xf numFmtId="0" fontId="10" fillId="0" borderId="2" xfId="0" applyFont="1" applyFill="1" applyBorder="1" applyAlignment="1">
      <alignment horizontal="center" wrapText="1"/>
    </xf>
    <xf numFmtId="169" fontId="14" fillId="0" borderId="10" xfId="1" applyNumberFormat="1" applyFont="1" applyBorder="1" applyAlignment="1">
      <alignment wrapText="1"/>
    </xf>
    <xf numFmtId="0" fontId="11" fillId="0" borderId="10" xfId="0" applyFont="1" applyBorder="1" applyAlignment="1">
      <alignment wrapText="1"/>
    </xf>
    <xf numFmtId="165" fontId="14" fillId="0" borderId="10" xfId="1" applyFont="1" applyBorder="1" applyAlignment="1">
      <alignment wrapText="1"/>
    </xf>
    <xf numFmtId="0" fontId="12" fillId="0" borderId="10" xfId="0" applyFont="1" applyBorder="1" applyAlignment="1">
      <alignment wrapText="1"/>
    </xf>
    <xf numFmtId="170" fontId="14" fillId="0" borderId="10" xfId="0" applyNumberFormat="1" applyFont="1" applyBorder="1" applyAlignment="1">
      <alignment wrapText="1"/>
    </xf>
    <xf numFmtId="0" fontId="9" fillId="0" borderId="10" xfId="0" applyFont="1" applyBorder="1" applyAlignment="1">
      <alignment horizontal="center"/>
    </xf>
    <xf numFmtId="43" fontId="0" fillId="0" borderId="10" xfId="3" applyFont="1" applyBorder="1"/>
    <xf numFmtId="43" fontId="0" fillId="0" borderId="0" xfId="0" applyNumberFormat="1"/>
    <xf numFmtId="0" fontId="16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5" fillId="0" borderId="10" xfId="0" applyFont="1" applyBorder="1"/>
    <xf numFmtId="0" fontId="10" fillId="0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/>
    </xf>
    <xf numFmtId="44" fontId="14" fillId="0" borderId="10" xfId="2" applyFont="1" applyBorder="1" applyAlignment="1">
      <alignment wrapText="1"/>
    </xf>
    <xf numFmtId="44" fontId="7" fillId="0" borderId="10" xfId="2" applyFont="1" applyBorder="1"/>
    <xf numFmtId="14" fontId="0" fillId="0" borderId="0" xfId="0" applyNumberFormat="1" applyAlignment="1">
      <alignment horizontal="left"/>
    </xf>
    <xf numFmtId="43" fontId="7" fillId="0" borderId="10" xfId="3" applyFont="1" applyBorder="1" applyAlignment="1"/>
    <xf numFmtId="166" fontId="19" fillId="0" borderId="10" xfId="0" applyNumberFormat="1" applyFont="1" applyBorder="1" applyAlignment="1">
      <alignment horizontal="center" vertical="center"/>
    </xf>
    <xf numFmtId="43" fontId="20" fillId="0" borderId="10" xfId="3" applyFont="1" applyBorder="1" applyAlignment="1"/>
    <xf numFmtId="0" fontId="0" fillId="0" borderId="10" xfId="0" applyBorder="1"/>
    <xf numFmtId="43" fontId="21" fillId="0" borderId="10" xfId="3" applyFont="1" applyBorder="1"/>
    <xf numFmtId="0" fontId="21" fillId="0" borderId="10" xfId="1" applyNumberFormat="1" applyFont="1" applyBorder="1" applyAlignment="1">
      <alignment horizontal="center" vertical="center"/>
    </xf>
    <xf numFmtId="165" fontId="7" fillId="0" borderId="14" xfId="1" applyFont="1" applyBorder="1"/>
    <xf numFmtId="165" fontId="9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4" xfId="0" applyFont="1" applyBorder="1" applyAlignment="1">
      <alignment wrapText="1"/>
    </xf>
    <xf numFmtId="165" fontId="22" fillId="0" borderId="14" xfId="1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10" fillId="0" borderId="10" xfId="0" applyFont="1" applyBorder="1" applyAlignment="1">
      <alignment vertical="center"/>
    </xf>
    <xf numFmtId="0" fontId="9" fillId="0" borderId="15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14" fontId="9" fillId="0" borderId="10" xfId="0" applyNumberFormat="1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left" vertical="center"/>
    </xf>
    <xf numFmtId="14" fontId="7" fillId="0" borderId="16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43" fontId="7" fillId="0" borderId="1" xfId="3" applyFont="1" applyBorder="1" applyAlignment="1"/>
    <xf numFmtId="166" fontId="19" fillId="0" borderId="1" xfId="0" applyNumberFormat="1" applyFont="1" applyBorder="1" applyAlignment="1">
      <alignment horizontal="center" vertical="center"/>
    </xf>
    <xf numFmtId="165" fontId="9" fillId="0" borderId="1" xfId="1" applyFont="1" applyBorder="1" applyAlignment="1">
      <alignment horizontal="center" vertical="center"/>
    </xf>
    <xf numFmtId="165" fontId="7" fillId="0" borderId="16" xfId="1" applyFont="1" applyBorder="1" applyAlignment="1"/>
    <xf numFmtId="167" fontId="9" fillId="0" borderId="1" xfId="0" applyNumberFormat="1" applyFont="1" applyBorder="1" applyAlignment="1">
      <alignment horizontal="center" vertical="center"/>
    </xf>
    <xf numFmtId="0" fontId="21" fillId="0" borderId="1" xfId="1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wrapText="1"/>
    </xf>
    <xf numFmtId="43" fontId="7" fillId="0" borderId="10" xfId="0" applyNumberFormat="1" applyFont="1" applyBorder="1"/>
  </cellXfs>
  <cellStyles count="4">
    <cellStyle name="Millares" xfId="1" builtinId="3"/>
    <cellStyle name="Millares 2 2 2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3038476</xdr:colOff>
      <xdr:row>3</xdr:row>
      <xdr:rowOff>85725</xdr:rowOff>
    </xdr:from>
    <xdr:to>
      <xdr:col>5</xdr:col>
      <xdr:colOff>85726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65722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E502-1592-48EE-93D4-10E08BAAC41F}">
  <dimension ref="A4:N46"/>
  <sheetViews>
    <sheetView tabSelected="1" topLeftCell="B7" workbookViewId="0">
      <selection activeCell="A11" sqref="A11:M11"/>
    </sheetView>
  </sheetViews>
  <sheetFormatPr baseColWidth="10" defaultRowHeight="15" x14ac:dyDescent="0.25"/>
  <cols>
    <col min="1" max="1" width="15.7109375" customWidth="1"/>
    <col min="2" max="2" width="16.140625" customWidth="1"/>
    <col min="3" max="3" width="15" customWidth="1"/>
    <col min="4" max="4" width="14.7109375" customWidth="1"/>
    <col min="5" max="5" width="56.85546875" customWidth="1"/>
    <col min="6" max="6" width="13" bestFit="1" customWidth="1"/>
    <col min="8" max="9" width="15.140625" customWidth="1"/>
    <col min="11" max="11" width="15" bestFit="1" customWidth="1"/>
    <col min="13" max="13" width="14.85546875" customWidth="1"/>
    <col min="14" max="14" width="15.7109375" customWidth="1"/>
    <col min="15" max="15" width="12.5703125" bestFit="1" customWidth="1"/>
  </cols>
  <sheetData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28"/>
      <c r="K8" s="1"/>
      <c r="L8" s="1"/>
      <c r="M8" s="1"/>
    </row>
    <row r="9" spans="1:14" ht="18.75" x14ac:dyDescent="0.25">
      <c r="A9" s="75" t="s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4" ht="15.75" x14ac:dyDescent="0.25">
      <c r="A10" s="76" t="s">
        <v>17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1:14" x14ac:dyDescent="0.25">
      <c r="A11" s="77" t="s">
        <v>38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15.75" thickBot="1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4" ht="90.75" thickBot="1" x14ac:dyDescent="0.3">
      <c r="A14" s="6" t="s">
        <v>0</v>
      </c>
      <c r="B14" s="4" t="s">
        <v>4</v>
      </c>
      <c r="C14" s="3" t="s">
        <v>1</v>
      </c>
      <c r="D14" s="4" t="s">
        <v>10</v>
      </c>
      <c r="E14" s="5" t="s">
        <v>2</v>
      </c>
      <c r="F14" s="4" t="s">
        <v>18</v>
      </c>
      <c r="G14" s="11" t="s">
        <v>14</v>
      </c>
      <c r="H14" s="45" t="s">
        <v>40</v>
      </c>
      <c r="I14" s="45" t="s">
        <v>41</v>
      </c>
      <c r="J14" s="46" t="s">
        <v>13</v>
      </c>
      <c r="K14" s="4" t="s">
        <v>9</v>
      </c>
      <c r="L14" s="4" t="s">
        <v>12</v>
      </c>
      <c r="M14" s="14" t="s">
        <v>42</v>
      </c>
    </row>
    <row r="15" spans="1:14" ht="48.75" x14ac:dyDescent="0.25">
      <c r="A15" s="31" t="s">
        <v>39</v>
      </c>
      <c r="B15" s="17" t="s">
        <v>5</v>
      </c>
      <c r="C15" s="18" t="s">
        <v>26</v>
      </c>
      <c r="D15" s="29" t="s">
        <v>7</v>
      </c>
      <c r="E15" s="60" t="s">
        <v>11</v>
      </c>
      <c r="F15" s="13">
        <v>0</v>
      </c>
      <c r="G15" s="30">
        <v>56.2</v>
      </c>
      <c r="H15" s="32">
        <v>0</v>
      </c>
      <c r="I15" s="32"/>
      <c r="J15" s="22"/>
      <c r="K15" s="26">
        <v>0</v>
      </c>
      <c r="L15" s="29"/>
      <c r="M15" s="21">
        <f>F15*G15</f>
        <v>0</v>
      </c>
      <c r="N15" s="10"/>
    </row>
    <row r="16" spans="1:14" ht="24.75" x14ac:dyDescent="0.25">
      <c r="A16" s="31" t="s">
        <v>39</v>
      </c>
      <c r="B16" s="50" t="s">
        <v>27</v>
      </c>
      <c r="C16" s="18" t="s">
        <v>15</v>
      </c>
      <c r="D16" s="29" t="s">
        <v>8</v>
      </c>
      <c r="E16" s="16" t="s">
        <v>16</v>
      </c>
      <c r="F16" s="23"/>
      <c r="G16" s="24"/>
      <c r="H16" s="32">
        <v>0</v>
      </c>
      <c r="I16" s="32"/>
      <c r="J16" s="25"/>
      <c r="K16" s="26">
        <v>0</v>
      </c>
      <c r="L16" s="27"/>
      <c r="M16" s="21">
        <f>M15+H16+I16-K16</f>
        <v>0</v>
      </c>
      <c r="N16" s="10"/>
    </row>
    <row r="17" spans="1:14" ht="48.75" x14ac:dyDescent="0.25">
      <c r="A17" s="31" t="s">
        <v>39</v>
      </c>
      <c r="B17" s="17" t="s">
        <v>32</v>
      </c>
      <c r="C17" s="48" t="s">
        <v>29</v>
      </c>
      <c r="D17" s="29" t="s">
        <v>8</v>
      </c>
      <c r="E17" s="59" t="s">
        <v>35</v>
      </c>
      <c r="F17" s="55" t="s">
        <v>43</v>
      </c>
      <c r="G17" s="55" t="s">
        <v>31</v>
      </c>
      <c r="H17" s="65">
        <v>33930.04</v>
      </c>
      <c r="I17" s="32"/>
      <c r="J17" s="25"/>
      <c r="K17" s="26"/>
      <c r="L17" s="27"/>
      <c r="M17" s="21">
        <f>M16+H17+I17-K17</f>
        <v>33930.04</v>
      </c>
      <c r="N17" s="10"/>
    </row>
    <row r="18" spans="1:14" ht="24.75" x14ac:dyDescent="0.25">
      <c r="A18" s="31" t="s">
        <v>39</v>
      </c>
      <c r="B18" s="19" t="s">
        <v>34</v>
      </c>
      <c r="C18" s="12"/>
      <c r="D18" s="20" t="s">
        <v>19</v>
      </c>
      <c r="E18" s="16" t="s">
        <v>20</v>
      </c>
      <c r="G18" s="24"/>
      <c r="H18" s="32">
        <v>1583352.66</v>
      </c>
      <c r="I18" s="32"/>
      <c r="J18" s="25"/>
      <c r="K18" s="26">
        <v>0</v>
      </c>
      <c r="L18" s="27"/>
      <c r="M18" s="21">
        <f>M17+H18+I18-K18</f>
        <v>1617282.7</v>
      </c>
      <c r="N18" s="10"/>
    </row>
    <row r="19" spans="1:14" ht="45.75" customHeight="1" x14ac:dyDescent="0.25">
      <c r="A19" s="31" t="s">
        <v>39</v>
      </c>
      <c r="B19" s="17" t="s">
        <v>5</v>
      </c>
      <c r="C19" s="48" t="s">
        <v>29</v>
      </c>
      <c r="D19" s="20" t="s">
        <v>30</v>
      </c>
      <c r="E19" s="54" t="s">
        <v>28</v>
      </c>
      <c r="F19" s="51">
        <v>192277.49</v>
      </c>
      <c r="G19" s="55">
        <v>69.069999999999993</v>
      </c>
      <c r="H19" s="64">
        <v>13280606.23</v>
      </c>
      <c r="I19" s="53"/>
      <c r="J19" s="52"/>
      <c r="K19" s="52"/>
      <c r="L19" s="27"/>
      <c r="M19" s="21">
        <f>M18+H19+I19-K19</f>
        <v>14897888.93</v>
      </c>
      <c r="N19" s="10"/>
    </row>
    <row r="20" spans="1:14" ht="45.75" customHeight="1" x14ac:dyDescent="0.25">
      <c r="A20" s="84">
        <v>44865</v>
      </c>
      <c r="B20" s="17" t="s">
        <v>36</v>
      </c>
      <c r="C20" s="48" t="s">
        <v>44</v>
      </c>
      <c r="D20" s="81" t="s">
        <v>19</v>
      </c>
      <c r="E20" s="54" t="s">
        <v>45</v>
      </c>
      <c r="F20" s="51"/>
      <c r="G20" s="55"/>
      <c r="H20" s="64"/>
      <c r="I20" s="53"/>
      <c r="J20" s="70"/>
      <c r="K20" s="79">
        <v>241322.03</v>
      </c>
      <c r="L20" s="27"/>
      <c r="M20" s="21">
        <f t="shared" ref="M20:M30" si="0">M19+H20+I20-K20</f>
        <v>14656566.9</v>
      </c>
      <c r="N20" s="10"/>
    </row>
    <row r="21" spans="1:14" ht="45.75" customHeight="1" x14ac:dyDescent="0.25">
      <c r="A21" s="85">
        <v>44839</v>
      </c>
      <c r="B21" s="17" t="s">
        <v>36</v>
      </c>
      <c r="C21" s="48" t="s">
        <v>33</v>
      </c>
      <c r="D21" s="29" t="s">
        <v>8</v>
      </c>
      <c r="E21" s="82" t="s">
        <v>47</v>
      </c>
      <c r="F21" s="51">
        <v>0</v>
      </c>
      <c r="G21" s="55"/>
      <c r="H21" s="64"/>
      <c r="I21" s="53"/>
      <c r="J21" s="78"/>
      <c r="K21" s="53">
        <v>199.18</v>
      </c>
      <c r="L21" s="27"/>
      <c r="M21" s="21">
        <f t="shared" si="0"/>
        <v>14656367.720000001</v>
      </c>
      <c r="N21" s="10"/>
    </row>
    <row r="22" spans="1:14" ht="48.75" customHeight="1" x14ac:dyDescent="0.25">
      <c r="A22" s="85">
        <v>44839</v>
      </c>
      <c r="B22" s="17" t="s">
        <v>32</v>
      </c>
      <c r="C22" s="48" t="s">
        <v>33</v>
      </c>
      <c r="D22" s="29" t="s">
        <v>8</v>
      </c>
      <c r="E22" s="83" t="s">
        <v>48</v>
      </c>
      <c r="F22" s="51">
        <v>0</v>
      </c>
      <c r="G22" s="55"/>
      <c r="H22" s="64"/>
      <c r="I22" s="53"/>
      <c r="J22" s="78"/>
      <c r="K22" s="53">
        <v>7499.52</v>
      </c>
      <c r="L22" s="27"/>
      <c r="M22" s="21">
        <f t="shared" si="0"/>
        <v>14648868.200000001</v>
      </c>
      <c r="N22" s="10"/>
    </row>
    <row r="23" spans="1:14" ht="45.75" customHeight="1" x14ac:dyDescent="0.25">
      <c r="A23" s="84">
        <v>44865</v>
      </c>
      <c r="B23" s="17" t="s">
        <v>36</v>
      </c>
      <c r="C23" s="48" t="s">
        <v>33</v>
      </c>
      <c r="D23" s="81" t="s">
        <v>19</v>
      </c>
      <c r="E23" s="54" t="s">
        <v>46</v>
      </c>
      <c r="F23" s="51"/>
      <c r="G23" s="55"/>
      <c r="H23" s="64"/>
      <c r="I23" s="53"/>
      <c r="J23" s="70"/>
      <c r="K23" s="80">
        <v>175.39</v>
      </c>
      <c r="L23" s="54" t="s">
        <v>37</v>
      </c>
      <c r="M23" s="21">
        <f t="shared" si="0"/>
        <v>14648692.810000001</v>
      </c>
      <c r="N23" s="10"/>
    </row>
    <row r="24" spans="1:14" ht="54" customHeight="1" x14ac:dyDescent="0.25">
      <c r="A24" s="84">
        <v>44865</v>
      </c>
      <c r="B24" s="17" t="s">
        <v>32</v>
      </c>
      <c r="C24" s="48" t="s">
        <v>33</v>
      </c>
      <c r="D24" s="81" t="s">
        <v>19</v>
      </c>
      <c r="E24" s="54" t="s">
        <v>46</v>
      </c>
      <c r="F24" s="51"/>
      <c r="G24" s="55"/>
      <c r="H24" s="64"/>
      <c r="I24" s="53"/>
      <c r="J24" s="78"/>
      <c r="K24" s="54">
        <v>509.05</v>
      </c>
      <c r="L24" s="72" t="s">
        <v>37</v>
      </c>
      <c r="M24" s="21">
        <f t="shared" si="0"/>
        <v>14648183.76</v>
      </c>
      <c r="N24" s="10"/>
    </row>
    <row r="25" spans="1:14" ht="45.75" customHeight="1" x14ac:dyDescent="0.25">
      <c r="A25" s="47">
        <v>44834</v>
      </c>
      <c r="B25" s="19"/>
      <c r="C25" s="63"/>
      <c r="D25" s="29"/>
      <c r="E25" s="15"/>
      <c r="F25" s="67"/>
      <c r="G25" s="68"/>
      <c r="H25" s="69"/>
      <c r="I25" s="74"/>
      <c r="J25" s="73"/>
      <c r="K25" s="22"/>
      <c r="L25" s="72"/>
      <c r="M25" s="21">
        <f t="shared" si="0"/>
        <v>14648183.76</v>
      </c>
      <c r="N25" s="10"/>
    </row>
    <row r="26" spans="1:14" ht="45.75" customHeight="1" x14ac:dyDescent="0.25">
      <c r="A26" s="47">
        <v>44834</v>
      </c>
      <c r="B26" s="62"/>
      <c r="C26" s="63"/>
      <c r="D26" s="29"/>
      <c r="E26" s="15"/>
      <c r="F26" s="57"/>
      <c r="G26" s="70"/>
      <c r="H26" s="70"/>
      <c r="I26" s="71"/>
      <c r="J26" s="70"/>
      <c r="K26" s="71"/>
      <c r="M26" s="21">
        <f t="shared" si="0"/>
        <v>14648183.76</v>
      </c>
      <c r="N26" s="10"/>
    </row>
    <row r="27" spans="1:14" x14ac:dyDescent="0.25">
      <c r="A27" s="66"/>
      <c r="B27" s="87"/>
      <c r="D27" s="88"/>
      <c r="E27" s="89"/>
      <c r="F27" s="90"/>
      <c r="G27" s="91"/>
      <c r="H27" s="90"/>
      <c r="I27" s="92"/>
      <c r="J27" s="93"/>
      <c r="K27" s="94"/>
      <c r="L27" s="95"/>
      <c r="M27" s="21">
        <f t="shared" si="0"/>
        <v>14648183.76</v>
      </c>
      <c r="N27" s="10"/>
    </row>
    <row r="28" spans="1:14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21">
        <f t="shared" si="0"/>
        <v>14648183.76</v>
      </c>
      <c r="N28" s="10"/>
    </row>
    <row r="29" spans="1:14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21">
        <f t="shared" si="0"/>
        <v>14648183.76</v>
      </c>
      <c r="N29" s="10"/>
    </row>
    <row r="30" spans="1:14" x14ac:dyDescent="0.25">
      <c r="A30" s="86"/>
      <c r="B30" s="62"/>
      <c r="C30" s="63"/>
      <c r="D30" s="29"/>
      <c r="E30" s="96"/>
      <c r="F30" s="61"/>
      <c r="G30" s="30"/>
      <c r="H30" s="21"/>
      <c r="I30" s="21"/>
      <c r="J30" s="22"/>
      <c r="K30" s="97"/>
      <c r="L30" s="27"/>
      <c r="M30" s="21">
        <f t="shared" si="0"/>
        <v>14648183.76</v>
      </c>
      <c r="N30" s="10"/>
    </row>
    <row r="31" spans="1:14" x14ac:dyDescent="0.25">
      <c r="A31" s="86"/>
      <c r="B31" s="62"/>
      <c r="C31" s="63"/>
      <c r="D31" s="29"/>
      <c r="E31" s="15"/>
      <c r="F31" s="23"/>
      <c r="G31" s="30"/>
      <c r="H31" s="21"/>
      <c r="I31" s="21"/>
      <c r="J31" s="22"/>
      <c r="K31" s="71"/>
      <c r="L31" s="27"/>
      <c r="M31" s="21">
        <f t="shared" ref="M28:M35" si="1">M30+H31+I31-K31</f>
        <v>14648183.76</v>
      </c>
      <c r="N31" s="10"/>
    </row>
    <row r="32" spans="1:14" x14ac:dyDescent="0.25">
      <c r="F32" s="23"/>
      <c r="G32" s="30"/>
      <c r="H32" s="21"/>
      <c r="I32" s="21"/>
      <c r="J32" s="22"/>
      <c r="K32" s="71"/>
      <c r="L32" s="27"/>
      <c r="M32" s="21">
        <f t="shared" si="1"/>
        <v>14648183.76</v>
      </c>
      <c r="N32" s="10"/>
    </row>
    <row r="33" spans="1:14" x14ac:dyDescent="0.25">
      <c r="A33" s="47"/>
      <c r="B33" s="62"/>
      <c r="C33" s="56"/>
      <c r="D33" s="29"/>
      <c r="E33" s="15"/>
      <c r="F33" s="23"/>
      <c r="G33" s="30"/>
      <c r="H33" s="21"/>
      <c r="I33" s="21"/>
      <c r="J33" s="22"/>
      <c r="K33" s="71"/>
      <c r="L33" s="27"/>
      <c r="M33" s="21">
        <f t="shared" si="1"/>
        <v>14648183.76</v>
      </c>
      <c r="N33" s="10"/>
    </row>
    <row r="34" spans="1:14" x14ac:dyDescent="0.25">
      <c r="A34" s="47"/>
      <c r="B34" s="62"/>
      <c r="C34" s="56"/>
      <c r="D34" s="29"/>
      <c r="E34" s="15"/>
      <c r="F34" s="23"/>
      <c r="G34" s="30"/>
      <c r="H34" s="21"/>
      <c r="I34" s="21"/>
      <c r="J34" s="22"/>
      <c r="K34" s="71"/>
      <c r="L34" s="27"/>
      <c r="M34" s="21">
        <f t="shared" si="1"/>
        <v>14648183.76</v>
      </c>
      <c r="N34" s="10"/>
    </row>
    <row r="35" spans="1:14" x14ac:dyDescent="0.25">
      <c r="F35" s="23"/>
      <c r="G35" s="30"/>
      <c r="H35" s="21"/>
      <c r="I35" s="21"/>
      <c r="J35" s="22"/>
      <c r="K35" s="71"/>
      <c r="L35" s="27"/>
      <c r="M35" s="21">
        <f t="shared" si="1"/>
        <v>14648183.76</v>
      </c>
      <c r="N35" s="10"/>
    </row>
    <row r="36" spans="1:14" ht="15.75" thickBot="1" x14ac:dyDescent="0.3">
      <c r="A36" s="47"/>
      <c r="B36" s="62"/>
      <c r="C36" s="56"/>
      <c r="D36" s="29"/>
      <c r="E36" s="15"/>
      <c r="F36" s="23"/>
      <c r="G36" s="30"/>
      <c r="H36" s="21"/>
      <c r="I36" s="21"/>
      <c r="J36" s="22"/>
      <c r="K36" s="57"/>
      <c r="L36" s="27"/>
      <c r="M36" s="21">
        <f t="shared" ref="M36" si="2">M35+H36+I36-K36</f>
        <v>14648183.76</v>
      </c>
      <c r="N36" s="10"/>
    </row>
    <row r="37" spans="1:14" x14ac:dyDescent="0.25">
      <c r="A37" s="33"/>
      <c r="B37" s="34"/>
      <c r="C37" s="34"/>
      <c r="D37" s="34"/>
      <c r="E37" s="34"/>
      <c r="F37" s="34"/>
      <c r="G37" s="34"/>
      <c r="H37" s="35">
        <f>SUM(H15:H36)</f>
        <v>14897888.93</v>
      </c>
      <c r="I37" s="35">
        <f>SUM(I15:I36)</f>
        <v>0</v>
      </c>
      <c r="J37" s="36">
        <f>SUM(J15:J36)</f>
        <v>0</v>
      </c>
      <c r="K37" s="37">
        <f>SUM(K19:K36)</f>
        <v>249705.16999999998</v>
      </c>
      <c r="L37" s="34"/>
      <c r="M37" s="38">
        <f>M32</f>
        <v>14648183.76</v>
      </c>
    </row>
    <row r="38" spans="1:14" ht="15.75" thickBot="1" x14ac:dyDescent="0.3">
      <c r="A38" s="4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40"/>
    </row>
    <row r="39" spans="1:14" x14ac:dyDescent="0.25">
      <c r="A39" s="2"/>
      <c r="B39" s="41"/>
      <c r="C39" s="41"/>
      <c r="D39" s="41"/>
      <c r="E39" s="41"/>
      <c r="F39" s="41"/>
      <c r="G39" s="41"/>
      <c r="H39" s="44"/>
      <c r="I39" s="44"/>
      <c r="J39" s="42"/>
      <c r="K39" s="43"/>
      <c r="L39" s="41"/>
      <c r="M39" s="44"/>
    </row>
    <row r="40" spans="1:14" x14ac:dyDescent="0.25">
      <c r="A40" s="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4"/>
    </row>
    <row r="41" spans="1:14" x14ac:dyDescent="0.25">
      <c r="A41" s="2"/>
      <c r="B41" s="41"/>
      <c r="C41" s="41" t="s">
        <v>22</v>
      </c>
      <c r="D41" s="41"/>
      <c r="E41" s="41"/>
      <c r="F41" s="41" t="s">
        <v>6</v>
      </c>
      <c r="G41" s="41"/>
      <c r="H41" s="41"/>
      <c r="I41" s="41"/>
      <c r="J41" s="41"/>
      <c r="K41" s="41" t="s">
        <v>21</v>
      </c>
      <c r="L41" s="41"/>
      <c r="M41" s="44"/>
    </row>
    <row r="42" spans="1:14" x14ac:dyDescent="0.25">
      <c r="A42" s="2"/>
      <c r="B42" s="41"/>
      <c r="C42" s="41" t="s">
        <v>23</v>
      </c>
      <c r="D42" s="41"/>
      <c r="E42" s="41"/>
      <c r="F42" s="41" t="s">
        <v>24</v>
      </c>
      <c r="G42" s="41"/>
      <c r="H42" s="41"/>
      <c r="I42" s="41"/>
      <c r="J42" s="41"/>
      <c r="K42" s="41" t="s">
        <v>25</v>
      </c>
      <c r="L42" s="41"/>
      <c r="M42" s="44"/>
    </row>
    <row r="43" spans="1:14" x14ac:dyDescent="0.25">
      <c r="A43" s="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4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6" spans="1:14" x14ac:dyDescent="0.25">
      <c r="H46" s="58"/>
      <c r="I46" s="58"/>
    </row>
  </sheetData>
  <mergeCells count="3">
    <mergeCell ref="A9:M9"/>
    <mergeCell ref="A10:M10"/>
    <mergeCell ref="A11:M11"/>
  </mergeCells>
  <pageMargins left="0.62992125984251968" right="0.51181102362204722" top="0.27559055118110237" bottom="0.19685039370078741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3895-0CB2-48CB-AE6D-149482D3C56C}">
  <dimension ref="A1"/>
  <sheetViews>
    <sheetView workbookViewId="0">
      <selection activeCell="M8" sqref="M8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383BD-3C37-4805-9692-D5B2641F777A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18184e8-f819-41aa-a9f7-6e228bc2f040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2022-11-23T19:26:55Z</cp:lastPrinted>
  <dcterms:created xsi:type="dcterms:W3CDTF">2018-10-19T15:39:09Z</dcterms:created>
  <dcterms:modified xsi:type="dcterms:W3CDTF">2022-11-23T20:09:39Z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