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E:\"/>
    </mc:Choice>
  </mc:AlternateContent>
  <xr:revisionPtr revIDLastSave="0" documentId="8_{3976056E-3764-49E6-84FA-0812EB14BCBD}" xr6:coauthVersionLast="47" xr6:coauthVersionMax="47" xr10:uidLastSave="{00000000-0000-0000-0000-000000000000}"/>
  <bookViews>
    <workbookView xWindow="-120" yWindow="-120" windowWidth="24240" windowHeight="13140" tabRatio="601" xr2:uid="{00000000-000D-0000-FFFF-FFFF00000000}"/>
  </bookViews>
  <sheets>
    <sheet name="enero feb2022" sheetId="50" r:id="rId1"/>
    <sheet name="Hoja1" sheetId="51" r:id="rId2"/>
  </sheets>
  <definedNames>
    <definedName name="_xlnm.Print_Area" localSheetId="0">'enero feb2022'!$A$1:$M$32</definedName>
    <definedName name="_xlnm.Print_Titles" localSheetId="0">'enero feb2022'!$1:$12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50" l="1"/>
  <c r="K25" i="50"/>
  <c r="B22" i="50" l="1"/>
  <c r="H25" i="50" l="1"/>
  <c r="D38" i="51"/>
  <c r="J22" i="51"/>
  <c r="D37" i="51" s="1"/>
  <c r="D36" i="51"/>
  <c r="D35" i="51"/>
  <c r="D34" i="51"/>
  <c r="D33" i="51"/>
  <c r="D32" i="51"/>
  <c r="D31" i="51"/>
  <c r="D30" i="51"/>
  <c r="D29" i="51"/>
  <c r="D28" i="51"/>
  <c r="D27" i="51"/>
  <c r="D8" i="51" l="1"/>
  <c r="M13" i="50" l="1"/>
  <c r="I25" i="50" l="1"/>
  <c r="M25" i="50" s="1"/>
  <c r="J25" i="50" l="1"/>
  <c r="M14" i="50" l="1"/>
  <c r="M15" i="50" s="1"/>
  <c r="M16" i="50" s="1"/>
  <c r="M17" i="50" s="1"/>
  <c r="M18" i="50" s="1"/>
  <c r="M19" i="50" s="1"/>
  <c r="M20" i="50" s="1"/>
  <c r="M21" i="50" s="1"/>
  <c r="M22" i="50" s="1"/>
  <c r="M23" i="50" s="1"/>
  <c r="M28" i="50" l="1"/>
</calcChain>
</file>

<file path=xl/sharedStrings.xml><?xml version="1.0" encoding="utf-8"?>
<sst xmlns="http://schemas.openxmlformats.org/spreadsheetml/2006/main" count="96" uniqueCount="73">
  <si>
    <t>Fecha</t>
  </si>
  <si>
    <t>No. Ck/Transf.</t>
  </si>
  <si>
    <t>Descripcion</t>
  </si>
  <si>
    <t>MINISTERIO DE LA MUJER</t>
  </si>
  <si>
    <t>organismo financiador</t>
  </si>
  <si>
    <t xml:space="preserve">Agencia Española de Cooperación Internacional para el Desarrollo </t>
  </si>
  <si>
    <t>REVISADO POR:</t>
  </si>
  <si>
    <t>240-015284-0</t>
  </si>
  <si>
    <r>
      <rPr>
        <b/>
        <sz val="11"/>
        <color theme="1"/>
        <rFont val="Calibri"/>
        <family val="2"/>
        <scheme val="minor"/>
      </rPr>
      <t>Gasto</t>
    </r>
    <r>
      <rPr>
        <sz val="11"/>
        <color theme="1"/>
        <rFont val="Calibri"/>
        <family val="2"/>
        <scheme val="minor"/>
      </rPr>
      <t>s en monedas   RD$</t>
    </r>
  </si>
  <si>
    <t>No. Cuentas Bancarias</t>
  </si>
  <si>
    <t>Imputacion del          Gatos (Objetal)</t>
  </si>
  <si>
    <t xml:space="preserve">Gastos en Monedas Extranjera           </t>
  </si>
  <si>
    <t>Tasa cambiaria</t>
  </si>
  <si>
    <t>RELACION INGRESOS Y EGRESOS</t>
  </si>
  <si>
    <t>Balance        Ingresos En Monedas Extranjera</t>
  </si>
  <si>
    <t>240-012102-2</t>
  </si>
  <si>
    <t>AUTORIZADO POR:</t>
  </si>
  <si>
    <t>PREPARADO POR :</t>
  </si>
  <si>
    <t>IVELISSE VARGAS S.</t>
  </si>
  <si>
    <t>RAISA ROBLES N.</t>
  </si>
  <si>
    <t>FELIX de JESUS RAMIREZ</t>
  </si>
  <si>
    <t>Transferencia</t>
  </si>
  <si>
    <t>colectora Rep.Dom</t>
  </si>
  <si>
    <t>US$54.08</t>
  </si>
  <si>
    <t>BANCO CENTROAMERICANO DE INTEGRACION ECONOMICA</t>
  </si>
  <si>
    <t>N/A</t>
  </si>
  <si>
    <t>KOREA</t>
  </si>
  <si>
    <t>Korea</t>
  </si>
  <si>
    <t>TRANSFERENCIA KOREA , d/f 17/11/2022</t>
  </si>
  <si>
    <t>PAGO NCF: B1500000336, POR IMPRESION DE MANUALES DE MULTIPLICADORES/AS E INSTRUCTORES DEL 1ER. Y 2DO. CICLO DEL PROYECTO PREVENCION DE EMBARAZOS EN ADOLESCENTES Y FORTALECIMIENTO DE LA SALUD INTEGRAL DE ADOLESCENTES EN REPUBLICA DOMINICANA (FASE III).</t>
  </si>
  <si>
    <t xml:space="preserve"> 3er Aporte , Para selección de Centros Educativos , para la formación de Jovenes multipicadores 2022</t>
  </si>
  <si>
    <t>4to Aporte , Para selección de Centros Educativos , para la formación de Jovenes multipicadores 2023</t>
  </si>
  <si>
    <t>2.2.8.8.01</t>
  </si>
  <si>
    <t xml:space="preserve">PAGO DIFERENCIA FACTS. TSS NOMINAS RETROACTIVAS </t>
  </si>
  <si>
    <t>PAGO ADICIONAL REGISTRO DE DIANA PEREZ Y ANA SANCHEZ, ENERO 2023</t>
  </si>
  <si>
    <t>CHICO AUTO PAINT, EIRL</t>
  </si>
  <si>
    <t>NULO</t>
  </si>
  <si>
    <t>COLECTOR DE IMPUESTOS INTERNOS</t>
  </si>
  <si>
    <t>PAGO ADICIONAL REGISTRO DIANA PEREZ, YANELIS POLANCO Y ANA SANCHEZ, NOV. Y DIC. 2022</t>
  </si>
  <si>
    <t>PAGO ADICIONAL POR RECARGOS REGISTRO ADICIONAL DIANA PEREZ, YANELIS POLANCO Y ANA SANCHEZ, NOV. Y DIC. 2022</t>
  </si>
  <si>
    <t>PAGO NOMINAS RETROACTIVAS, NOV. 2022</t>
  </si>
  <si>
    <t>(TSS)</t>
  </si>
  <si>
    <t>PAGO ADICIONAL REGISTRO DIANA PEREZ, FEB. 2023</t>
  </si>
  <si>
    <t>PAGO RETENCIONES IMPUESTOS DEL 5% A SUPLIDORES DEL ESTADO, CORRESPONDIENTE AL MES DE DICIEMBRE2022.</t>
  </si>
  <si>
    <t>PAGO NCF: B1500001722, POR DEDUCIBLE DEL RECLAMO-395385, CORRESPONDIENTE A LA CAMIONETA CHEVROLET, COLORADO, 2019, PLACA EL09073, ASIGNADA AL DEPARTAMENTO DE PREVENCION A LA VIOLENCIA CONTRA LA MUJER E INTRAFAMILIAR.</t>
  </si>
  <si>
    <t>PAGO NOMINAS RETROACTIVAS DEL MES DE NOVIEMBRE 2022. PAGO POR TRNSFERENCIA</t>
  </si>
  <si>
    <t>PAGO ADICIONAL POR REGISTRO DE LA SRA. DIANA MICHELLE PEREZ FLAQUER, CORRESPONDIENTE A FEBRERO 2023.  PAGO POR TRANSFERENCIA.</t>
  </si>
  <si>
    <t>PAGO NCF: B1500001682, POR DEDUCIBLE DEL RECLAMO-382135, CORRESPONDIENTE A LA JEEPETA KIA, SORENTO, 2018, PLACA EG02637, ASIGNADA A LA VICEMINISTRA TECNICA DE PLANIFICACION Y DESARROLLO.</t>
  </si>
  <si>
    <t>PAGO NCF: B1500001724, POR DEDUCIBLE DEL RECLAMO-414868, CORRESPONDIENTE AL MINIBUS HYUNDAI, H-1, AÑO 2019, PLACA EI01242, ASIGNADA A LA DIVISION DE TRANSPORTACION.</t>
  </si>
  <si>
    <t>PAGO NCF: B1500001746, POR DEDUCIBLE DEL RECLAMO-419664, CORRESPONDIENTE A LA CAMIONETA FORD, RANGER, 2011, PLACA EL03337, ASIGNADA AL DIRECTOR JURIDICO DE ESTE MINISTERIO.</t>
  </si>
  <si>
    <t>PAGO NCF: B1500001747, POR DEDUCIBLE DEL RECLAMO-419667, CORRESPONDIENTE A CAMIONETA CHEVROLET, COLORADO, 2019, PLACA EL09074, ASIGNADA A LA OPM DE SAN PEDRO DE MACORIS.</t>
  </si>
  <si>
    <t>PAGO NCF: B1500001748, POR DEDUCIBLE DEL RECLAMO-409354, CORRESPONDIENTE A CAMIONETA FORD, RANGER, 2011, PLACA EL03338, ASIGNADA A LA DIVISION DE TRANSPORTACION.</t>
  </si>
  <si>
    <t xml:space="preserve">PAGO DIFERENCIA FACTURAS TSS DE NOMINAS RETROACTIVAS DE LA SRA. YUBERKA GOMEZ, CORRESPONDIENTE AL PERIODO DE ABRIL 2021 HASTA MAYO 2022. </t>
  </si>
  <si>
    <t>Pago adICIONAL POR REGISTRO DE LA SRA. DIANA MICHELLE PEREZ FLAQUER, CORRESPONDIENTE A noviembre y diciembre  2023.  PAGO POR TRANSFERENCIA.</t>
  </si>
  <si>
    <r>
      <t xml:space="preserve">“Donacion Cooperacion Española ;  para la </t>
    </r>
    <r>
      <rPr>
        <b/>
        <i/>
        <sz val="10"/>
        <color indexed="8"/>
        <rFont val="Abadi"/>
        <family val="2"/>
      </rPr>
      <t xml:space="preserve">Mejora de la Calidad de los Servicios dirigidos a la Atención y Protección Eficaz a Víctimas de Violencia de Género en  República </t>
    </r>
  </si>
  <si>
    <r>
      <t>Aporte  (</t>
    </r>
    <r>
      <rPr>
        <b/>
        <sz val="10"/>
        <rFont val="Abadi"/>
        <family val="2"/>
      </rPr>
      <t>BANCO CENTROAMERICANO DE INTEGRACION ECONOMICA</t>
    </r>
    <r>
      <rPr>
        <sz val="10"/>
        <rFont val="Abadi"/>
        <family val="2"/>
      </rPr>
      <t xml:space="preserve">) </t>
    </r>
    <r>
      <rPr>
        <b/>
        <sz val="10"/>
        <rFont val="Abadi"/>
        <family val="2"/>
      </rPr>
      <t>BCIE</t>
    </r>
    <r>
      <rPr>
        <sz val="10"/>
        <rFont val="Abadi"/>
        <family val="2"/>
      </rPr>
      <t xml:space="preserve"> (Contrapartida para las actividades de  conmeracion' dia internacional de la mujer'</t>
    </r>
  </si>
  <si>
    <r>
      <t xml:space="preserve"> 1</t>
    </r>
    <r>
      <rPr>
        <b/>
        <sz val="10"/>
        <rFont val="Abadi"/>
        <family val="2"/>
      </rPr>
      <t>ER APORTE KOREA</t>
    </r>
    <r>
      <rPr>
        <sz val="10"/>
        <rFont val="Abadi"/>
        <family val="2"/>
      </rPr>
      <t xml:space="preserve">  ,para cubrir nomina de empleados que trabajan directamente en el Proyecto de </t>
    </r>
    <r>
      <rPr>
        <b/>
        <sz val="10"/>
        <rFont val="Abadi"/>
        <family val="2"/>
      </rPr>
      <t>Selección de Centros Educativos para la Formación de Jovenes Multiplicadores 2023</t>
    </r>
  </si>
  <si>
    <t>Transferencia D/F17/01/2023</t>
  </si>
  <si>
    <t>Transf-452400001</t>
  </si>
  <si>
    <r>
      <t xml:space="preserve"> </t>
    </r>
    <r>
      <rPr>
        <b/>
        <sz val="10"/>
        <rFont val="Abadi"/>
        <family val="2"/>
      </rPr>
      <t>2DO</t>
    </r>
    <r>
      <rPr>
        <sz val="10"/>
        <rFont val="Abadi"/>
        <family val="2"/>
      </rPr>
      <t xml:space="preserve"> </t>
    </r>
    <r>
      <rPr>
        <b/>
        <sz val="10"/>
        <rFont val="Abadi"/>
        <family val="2"/>
      </rPr>
      <t>APORTE KOREA</t>
    </r>
    <r>
      <rPr>
        <sz val="10"/>
        <rFont val="Abadi"/>
        <family val="2"/>
      </rPr>
      <t xml:space="preserve">  ,para cubrir nomina de empleados que trabajan directamente en el Proyecto de </t>
    </r>
    <r>
      <rPr>
        <b/>
        <sz val="10"/>
        <rFont val="Abadi"/>
        <family val="2"/>
      </rPr>
      <t>Selección de Centros Educativos para la Formación de Jovenes Multiplicadores 2023</t>
    </r>
  </si>
  <si>
    <r>
      <t>Del 31</t>
    </r>
    <r>
      <rPr>
        <b/>
        <u/>
        <sz val="11"/>
        <color theme="1"/>
        <rFont val="Calibri"/>
        <family val="2"/>
        <scheme val="minor"/>
      </rPr>
      <t xml:space="preserve"> DE MARZO 2023  al 30 de ABRIL  del 2023</t>
    </r>
  </si>
  <si>
    <t>Bce al 31/03/2023</t>
  </si>
  <si>
    <r>
      <rPr>
        <b/>
        <sz val="11"/>
        <color theme="1"/>
        <rFont val="Calibri"/>
        <family val="2"/>
        <scheme val="minor"/>
      </rPr>
      <t>Balance Inicial del 31 MARZO 2023         Ingresos</t>
    </r>
    <r>
      <rPr>
        <sz val="11"/>
        <color theme="1"/>
        <rFont val="Calibri"/>
        <family val="2"/>
        <scheme val="minor"/>
      </rPr>
      <t xml:space="preserve"> en Monedas RD$</t>
    </r>
  </si>
  <si>
    <t>Ingresos monedas RD$ mes ABRIL 2023</t>
  </si>
  <si>
    <t>Balance al 30 DE ABRIL 2023</t>
  </si>
  <si>
    <t>Bce al 31/3/2023</t>
  </si>
  <si>
    <t>CK.306</t>
  </si>
  <si>
    <t>Pago NCF: B1500000166,  A Favor de Circulo Recreativos del Ministerio de Defensa , Por concepto de alquiler del salon de eventos independencia, para la celebracion de la entrega de la medalla al merito de la mujer dominicana 2023, el miercoles 08 de marzo 2023.</t>
  </si>
  <si>
    <t>2.2.5.8.01</t>
  </si>
  <si>
    <t>cargos bancarios corresp. Al mes ABRIL 2023</t>
  </si>
  <si>
    <t>ENC. CONTABILIDAD</t>
  </si>
  <si>
    <t>CONTADORA</t>
  </si>
  <si>
    <t>DIR.FINANCIERO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</si>
</sst>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2]\ * #,##0.00_-;\-[$€-2]\ * #,##0.00_-;_-[$€-2]\ * &quot;-&quot;??_-;_-@_-"/>
    <numFmt numFmtId="167" formatCode="_-[$RD$-1C0A]* #,##0.00_-;\-[$RD$-1C0A]* #,##0.00_-;_-[$RD$-1C0A]* &quot;-&quot;??_-;_-@_-"/>
    <numFmt numFmtId="168" formatCode="_([$€-2]\ * #,##0.00_);_([$€-2]\ * \(#,##0.00\);_([$€-2]\ * &quot;-&quot;??_);_(@_)"/>
    <numFmt numFmtId="169" formatCode="_-* #,##0.00\ [$€-C0A]_-;\-* #,##0.00\ [$€-C0A]_-;_-* &quot;-&quot;??\ [$€-C0A]_-;_-@_-"/>
    <numFmt numFmtId="170" formatCode="_-[$£-809]* #,##0.00_-;\-[$£-809]* #,##0.00_-;_-[$£-809]*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sz val="10"/>
      <name val="Arial"/>
      <family val="2"/>
    </font>
    <font>
      <sz val="10"/>
      <name val="Calibri"/>
      <family val="2"/>
      <scheme val="minor"/>
    </font>
    <font>
      <sz val="11"/>
      <name val="Calibri"/>
      <family val="2"/>
      <scheme val="minor"/>
    </font>
    <font>
      <sz val="9"/>
      <color theme="1"/>
      <name val="Calibri"/>
      <family val="2"/>
      <scheme val="minor"/>
    </font>
    <font>
      <b/>
      <sz val="9"/>
      <color theme="1"/>
      <name val="Calibri"/>
      <family val="2"/>
      <scheme val="minor"/>
    </font>
    <font>
      <sz val="10"/>
      <name val="Abadi"/>
      <family val="2"/>
    </font>
    <font>
      <sz val="9"/>
      <color theme="1"/>
      <name val="Abadi"/>
      <family val="2"/>
    </font>
    <font>
      <i/>
      <sz val="10"/>
      <color indexed="8"/>
      <name val="Abadi"/>
      <family val="2"/>
    </font>
    <font>
      <sz val="10"/>
      <color theme="1"/>
      <name val="Abadi"/>
      <family val="2"/>
    </font>
    <font>
      <b/>
      <sz val="10"/>
      <color theme="1"/>
      <name val="Abadi"/>
      <family val="2"/>
    </font>
    <font>
      <b/>
      <i/>
      <sz val="10"/>
      <color indexed="8"/>
      <name val="Abadi"/>
      <family val="2"/>
    </font>
    <font>
      <sz val="10"/>
      <color rgb="FF333333"/>
      <name val="Abadi"/>
      <family val="2"/>
    </font>
    <font>
      <b/>
      <sz val="10"/>
      <name val="Abadi"/>
      <family val="2"/>
    </font>
    <font>
      <i/>
      <sz val="10"/>
      <color theme="1"/>
      <name val="Abadi"/>
      <family val="2"/>
    </font>
    <font>
      <sz val="10"/>
      <color indexed="8"/>
      <name val="Abadi"/>
      <family val="2"/>
    </font>
    <font>
      <sz val="14"/>
      <color theme="1"/>
      <name val="Calibri"/>
      <family val="2"/>
      <scheme val="minor"/>
    </font>
    <font>
      <sz val="12"/>
      <color theme="1"/>
      <name val="Abadi"/>
      <family val="2"/>
    </font>
    <font>
      <sz val="10"/>
      <color theme="1"/>
      <name val="Abadi"/>
      <family val="2"/>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5">
    <border>
      <left/>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5"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cellStyleXfs>
  <cellXfs count="106">
    <xf numFmtId="0" fontId="0" fillId="0" borderId="0" xfId="0"/>
    <xf numFmtId="0" fontId="0" fillId="0" borderId="0" xfId="0" applyAlignment="1">
      <alignment vertical="center"/>
    </xf>
    <xf numFmtId="0" fontId="0" fillId="0" borderId="0" xfId="0" applyAlignment="1"/>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44" fontId="0" fillId="0" borderId="0" xfId="0" applyNumberFormat="1"/>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10" fillId="0" borderId="8" xfId="0" applyFont="1" applyBorder="1" applyAlignment="1">
      <alignment wrapText="1"/>
    </xf>
    <xf numFmtId="0" fontId="10" fillId="0" borderId="8" xfId="0" applyFont="1" applyBorder="1" applyAlignment="1">
      <alignment horizontal="center" wrapText="1"/>
    </xf>
    <xf numFmtId="0" fontId="9" fillId="0" borderId="10" xfId="0" applyFont="1" applyBorder="1" applyAlignment="1">
      <alignment vertical="center"/>
    </xf>
    <xf numFmtId="0" fontId="10" fillId="0" borderId="8" xfId="0" applyFont="1" applyBorder="1" applyAlignment="1">
      <alignment horizontal="center"/>
    </xf>
    <xf numFmtId="166" fontId="9" fillId="0" borderId="8" xfId="0" applyNumberFormat="1" applyFont="1" applyBorder="1" applyAlignment="1">
      <alignment vertical="center"/>
    </xf>
    <xf numFmtId="166" fontId="9" fillId="0" borderId="8" xfId="0" applyNumberFormat="1" applyFont="1" applyBorder="1" applyAlignment="1">
      <alignment horizontal="center" vertical="center"/>
    </xf>
    <xf numFmtId="168" fontId="9" fillId="0" borderId="8" xfId="0" applyNumberFormat="1" applyFont="1" applyBorder="1" applyAlignment="1">
      <alignment horizontal="center" vertical="center"/>
    </xf>
    <xf numFmtId="165" fontId="9" fillId="0" borderId="8" xfId="1" applyFont="1" applyBorder="1" applyAlignment="1">
      <alignment vertical="center"/>
    </xf>
    <xf numFmtId="0" fontId="9" fillId="0" borderId="8" xfId="1" applyNumberFormat="1" applyFont="1" applyBorder="1" applyAlignment="1">
      <alignment horizontal="center" vertical="center"/>
    </xf>
    <xf numFmtId="170" fontId="0" fillId="0" borderId="0" xfId="0" applyNumberFormat="1" applyAlignment="1">
      <alignment vertical="center"/>
    </xf>
    <xf numFmtId="0" fontId="9" fillId="0" borderId="8" xfId="0" applyFont="1" applyBorder="1" applyAlignment="1">
      <alignment vertical="center"/>
    </xf>
    <xf numFmtId="14" fontId="9" fillId="0" borderId="8" xfId="0" applyNumberFormat="1" applyFont="1" applyBorder="1" applyAlignment="1">
      <alignment vertical="center"/>
    </xf>
    <xf numFmtId="44" fontId="8" fillId="0" borderId="8" xfId="2" applyFont="1" applyBorder="1" applyAlignment="1"/>
    <xf numFmtId="0" fontId="2" fillId="0" borderId="9" xfId="0" applyFont="1" applyBorder="1" applyAlignment="1"/>
    <xf numFmtId="0" fontId="10" fillId="0" borderId="7" xfId="0" applyFont="1" applyBorder="1" applyAlignment="1"/>
    <xf numFmtId="0" fontId="9" fillId="0" borderId="5" xfId="0" applyFont="1" applyBorder="1" applyAlignment="1"/>
    <xf numFmtId="0" fontId="9" fillId="0" borderId="0" xfId="0" applyFont="1" applyAlignment="1"/>
    <xf numFmtId="168" fontId="9" fillId="0" borderId="0" xfId="0" applyNumberFormat="1" applyFont="1" applyAlignment="1"/>
    <xf numFmtId="164" fontId="9" fillId="0" borderId="0" xfId="0" applyNumberFormat="1" applyFont="1" applyAlignment="1"/>
    <xf numFmtId="44" fontId="9" fillId="0" borderId="0" xfId="0" applyNumberFormat="1" applyFont="1" applyAlignment="1"/>
    <xf numFmtId="0" fontId="0" fillId="2" borderId="0" xfId="0" applyFill="1" applyAlignment="1">
      <alignment vertical="center" wrapText="1"/>
    </xf>
    <xf numFmtId="169" fontId="0" fillId="2" borderId="0" xfId="0" applyNumberFormat="1" applyFill="1" applyAlignment="1">
      <alignment horizontal="center" vertical="center" wrapText="1"/>
    </xf>
    <xf numFmtId="14" fontId="7" fillId="0" borderId="8" xfId="0" applyNumberFormat="1" applyFont="1" applyBorder="1" applyAlignment="1">
      <alignment horizontal="left"/>
    </xf>
    <xf numFmtId="0" fontId="0" fillId="0" borderId="4" xfId="0" applyBorder="1" applyAlignment="1"/>
    <xf numFmtId="0" fontId="10" fillId="0" borderId="1" xfId="0" applyFont="1" applyFill="1" applyBorder="1" applyAlignment="1">
      <alignment horizontal="center" wrapText="1"/>
    </xf>
    <xf numFmtId="43" fontId="0" fillId="0" borderId="0" xfId="0" applyNumberFormat="1"/>
    <xf numFmtId="0" fontId="10" fillId="0" borderId="8" xfId="0" applyFont="1" applyFill="1" applyBorder="1" applyAlignment="1">
      <alignment horizontal="center" wrapText="1"/>
    </xf>
    <xf numFmtId="14" fontId="10" fillId="0" borderId="8" xfId="0" applyNumberFormat="1" applyFont="1" applyBorder="1" applyAlignment="1">
      <alignment horizontal="center" wrapText="1"/>
    </xf>
    <xf numFmtId="0" fontId="10" fillId="0" borderId="12" xfId="0" applyFont="1" applyBorder="1" applyAlignment="1">
      <alignment horizontal="center"/>
    </xf>
    <xf numFmtId="0" fontId="11" fillId="0" borderId="8" xfId="0" applyFont="1" applyBorder="1" applyAlignment="1">
      <alignment wrapText="1"/>
    </xf>
    <xf numFmtId="0" fontId="11" fillId="0" borderId="8" xfId="0" applyFont="1" applyBorder="1" applyAlignment="1">
      <alignment horizontal="center"/>
    </xf>
    <xf numFmtId="43" fontId="11" fillId="0" borderId="8" xfId="3" applyFont="1" applyBorder="1"/>
    <xf numFmtId="14" fontId="0" fillId="0" borderId="0" xfId="0" applyNumberFormat="1" applyAlignment="1"/>
    <xf numFmtId="165" fontId="0" fillId="0" borderId="0" xfId="1" applyFont="1"/>
    <xf numFmtId="165" fontId="0" fillId="3" borderId="0" xfId="1" applyFont="1" applyFill="1"/>
    <xf numFmtId="0" fontId="0" fillId="0" borderId="0" xfId="0" applyFont="1"/>
    <xf numFmtId="44" fontId="11" fillId="0" borderId="8" xfId="2" applyFont="1" applyBorder="1"/>
    <xf numFmtId="44" fontId="11" fillId="0" borderId="8" xfId="2" applyFont="1" applyBorder="1" applyAlignment="1"/>
    <xf numFmtId="0" fontId="11" fillId="0" borderId="8" xfId="0" applyFont="1" applyBorder="1" applyAlignment="1">
      <alignment horizontal="left"/>
    </xf>
    <xf numFmtId="43" fontId="11" fillId="0" borderId="8" xfId="3" applyFont="1" applyBorder="1" applyAlignment="1"/>
    <xf numFmtId="165" fontId="13" fillId="0" borderId="8" xfId="1" applyFont="1" applyBorder="1" applyAlignment="1">
      <alignment wrapText="1"/>
    </xf>
    <xf numFmtId="43" fontId="14" fillId="0" borderId="8" xfId="3" applyFont="1" applyBorder="1"/>
    <xf numFmtId="0" fontId="14" fillId="0" borderId="8" xfId="0" applyFont="1" applyBorder="1" applyAlignment="1">
      <alignment vertical="center"/>
    </xf>
    <xf numFmtId="170" fontId="13" fillId="0" borderId="8" xfId="0" applyNumberFormat="1" applyFont="1" applyBorder="1" applyAlignment="1">
      <alignment wrapText="1"/>
    </xf>
    <xf numFmtId="168" fontId="14" fillId="0" borderId="8" xfId="0" applyNumberFormat="1" applyFont="1" applyBorder="1" applyAlignment="1">
      <alignment horizontal="center" vertical="center"/>
    </xf>
    <xf numFmtId="165" fontId="14" fillId="0" borderId="8" xfId="1" applyFont="1" applyBorder="1" applyAlignment="1">
      <alignment vertical="center"/>
    </xf>
    <xf numFmtId="0" fontId="14" fillId="0" borderId="8" xfId="1" applyNumberFormat="1" applyFont="1" applyBorder="1" applyAlignment="1">
      <alignment horizontal="center" vertical="center"/>
    </xf>
    <xf numFmtId="167" fontId="14" fillId="0" borderId="8" xfId="0" applyNumberFormat="1" applyFont="1" applyBorder="1" applyAlignment="1">
      <alignment vertical="center"/>
    </xf>
    <xf numFmtId="0" fontId="14" fillId="0" borderId="8" xfId="0" applyFont="1" applyBorder="1" applyAlignment="1">
      <alignment horizontal="center"/>
    </xf>
    <xf numFmtId="0" fontId="14" fillId="0" borderId="8" xfId="0" applyFont="1" applyBorder="1" applyAlignment="1"/>
    <xf numFmtId="0" fontId="14" fillId="0" borderId="8" xfId="0" applyFont="1" applyBorder="1"/>
    <xf numFmtId="166" fontId="14" fillId="0" borderId="8" xfId="0" applyNumberFormat="1" applyFont="1" applyBorder="1" applyAlignment="1">
      <alignment horizontal="center" vertical="center"/>
    </xf>
    <xf numFmtId="0" fontId="13" fillId="0" borderId="8" xfId="0" applyFont="1" applyBorder="1" applyAlignment="1">
      <alignment wrapText="1"/>
    </xf>
    <xf numFmtId="0" fontId="11" fillId="0" borderId="12" xfId="0" applyFont="1" applyBorder="1" applyAlignment="1">
      <alignment wrapText="1"/>
    </xf>
    <xf numFmtId="166" fontId="14" fillId="0" borderId="8" xfId="0" applyNumberFormat="1" applyFont="1" applyBorder="1" applyAlignment="1">
      <alignment vertical="center"/>
    </xf>
    <xf numFmtId="44" fontId="14" fillId="0" borderId="0" xfId="2" applyFont="1"/>
    <xf numFmtId="4" fontId="17" fillId="0" borderId="10" xfId="0" applyNumberFormat="1" applyFont="1" applyBorder="1"/>
    <xf numFmtId="0" fontId="14" fillId="0" borderId="8" xfId="0" applyFont="1" applyBorder="1" applyAlignment="1">
      <alignment wrapText="1"/>
    </xf>
    <xf numFmtId="167" fontId="14" fillId="0" borderId="8" xfId="0" applyNumberFormat="1" applyFont="1" applyBorder="1" applyAlignment="1">
      <alignment horizontal="center" vertical="center"/>
    </xf>
    <xf numFmtId="165" fontId="14" fillId="0" borderId="8" xfId="1" applyFont="1" applyBorder="1"/>
    <xf numFmtId="170" fontId="14" fillId="0" borderId="8" xfId="0" applyNumberFormat="1" applyFont="1" applyBorder="1" applyAlignment="1">
      <alignment horizontal="center" vertical="center"/>
    </xf>
    <xf numFmtId="0" fontId="19" fillId="0" borderId="8" xfId="0" applyFont="1" applyBorder="1"/>
    <xf numFmtId="166" fontId="19" fillId="0" borderId="8" xfId="0" applyNumberFormat="1" applyFont="1" applyBorder="1" applyAlignment="1">
      <alignment horizontal="center" vertical="center"/>
    </xf>
    <xf numFmtId="166" fontId="19" fillId="0" borderId="8" xfId="0" applyNumberFormat="1" applyFont="1" applyBorder="1" applyAlignment="1">
      <alignment vertical="center"/>
    </xf>
    <xf numFmtId="169" fontId="20" fillId="0" borderId="8" xfId="1" applyNumberFormat="1" applyFont="1" applyBorder="1" applyAlignment="1">
      <alignment wrapText="1"/>
    </xf>
    <xf numFmtId="170" fontId="20" fillId="0" borderId="8" xfId="0" applyNumberFormat="1" applyFont="1" applyBorder="1" applyAlignment="1">
      <alignment wrapText="1"/>
    </xf>
    <xf numFmtId="44" fontId="20" fillId="0" borderId="8" xfId="2" applyFont="1" applyBorder="1" applyAlignment="1">
      <alignment wrapText="1"/>
    </xf>
    <xf numFmtId="0" fontId="15" fillId="0" borderId="10" xfId="0" applyFont="1" applyBorder="1" applyAlignment="1">
      <alignment wrapText="1"/>
    </xf>
    <xf numFmtId="0" fontId="13" fillId="0" borderId="10" xfId="0" applyFont="1" applyBorder="1" applyAlignment="1">
      <alignment wrapText="1"/>
    </xf>
    <xf numFmtId="0" fontId="15" fillId="0" borderId="13" xfId="0" applyFont="1" applyBorder="1" applyAlignment="1">
      <alignment wrapText="1"/>
    </xf>
    <xf numFmtId="0" fontId="14" fillId="0" borderId="10" xfId="0" applyFont="1" applyBorder="1" applyAlignment="1">
      <alignment wrapText="1"/>
    </xf>
    <xf numFmtId="0" fontId="15" fillId="0" borderId="8" xfId="0" applyFont="1" applyBorder="1" applyAlignment="1">
      <alignment vertical="center" wrapText="1"/>
    </xf>
    <xf numFmtId="14" fontId="12" fillId="0" borderId="8" xfId="0" applyNumberFormat="1" applyFont="1" applyBorder="1" applyAlignment="1">
      <alignment vertical="center"/>
    </xf>
    <xf numFmtId="14" fontId="12" fillId="0" borderId="8" xfId="0" applyNumberFormat="1" applyFont="1" applyBorder="1" applyAlignment="1">
      <alignment horizontal="left" vertical="center" wrapText="1"/>
    </xf>
    <xf numFmtId="14" fontId="14" fillId="0" borderId="8" xfId="0" applyNumberFormat="1" applyFont="1" applyBorder="1" applyAlignment="1">
      <alignment horizontal="left" vertical="center" wrapText="1"/>
    </xf>
    <xf numFmtId="14" fontId="11" fillId="0" borderId="8" xfId="0" applyNumberFormat="1" applyFont="1" applyBorder="1" applyAlignment="1">
      <alignment horizontal="left"/>
    </xf>
    <xf numFmtId="44" fontId="21" fillId="0" borderId="6" xfId="0" applyNumberFormat="1" applyFont="1" applyBorder="1" applyAlignment="1"/>
    <xf numFmtId="44" fontId="21" fillId="0" borderId="0" xfId="0" applyNumberFormat="1" applyFont="1" applyAlignment="1"/>
    <xf numFmtId="0" fontId="4" fillId="0" borderId="7" xfId="0" applyFont="1" applyBorder="1" applyAlignment="1"/>
    <xf numFmtId="167" fontId="4" fillId="0" borderId="7" xfId="0" applyNumberFormat="1" applyFont="1" applyBorder="1" applyAlignment="1"/>
    <xf numFmtId="168" fontId="4" fillId="0" borderId="7" xfId="0" applyNumberFormat="1" applyFont="1" applyBorder="1" applyAlignment="1"/>
    <xf numFmtId="165" fontId="4" fillId="0" borderId="7" xfId="1" applyFont="1" applyBorder="1" applyAlignment="1"/>
    <xf numFmtId="165" fontId="4" fillId="0" borderId="11" xfId="1" applyFont="1" applyBorder="1" applyAlignment="1"/>
    <xf numFmtId="165" fontId="22" fillId="0" borderId="8" xfId="1" applyFont="1" applyBorder="1" applyAlignment="1">
      <alignment vertical="center"/>
    </xf>
    <xf numFmtId="14" fontId="12" fillId="0" borderId="8" xfId="0" applyNumberFormat="1" applyFont="1" applyBorder="1" applyAlignment="1">
      <alignment vertical="center" wrapText="1"/>
    </xf>
    <xf numFmtId="0" fontId="11" fillId="0" borderId="8" xfId="0" applyFont="1" applyBorder="1" applyAlignment="1">
      <alignment horizontal="center" wrapText="1"/>
    </xf>
    <xf numFmtId="14" fontId="11" fillId="0" borderId="14" xfId="0" applyNumberFormat="1" applyFont="1" applyBorder="1" applyAlignment="1">
      <alignment horizontal="center" vertical="center"/>
    </xf>
    <xf numFmtId="43" fontId="11" fillId="0" borderId="14" xfId="3" applyFont="1" applyBorder="1"/>
    <xf numFmtId="165" fontId="23" fillId="0" borderId="8" xfId="1" applyFont="1" applyBorder="1" applyAlignment="1">
      <alignment vertical="center"/>
    </xf>
    <xf numFmtId="43" fontId="14" fillId="0" borderId="8" xfId="0" applyNumberFormat="1" applyFont="1" applyBorder="1"/>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cellXfs>
  <cellStyles count="4">
    <cellStyle name="Millares" xfId="1" builtinId="3"/>
    <cellStyle name="Millares 2 2 2" xfId="3" xr:uid="{00000000-0005-0000-0000-000001000000}"/>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400051</xdr:colOff>
      <xdr:row>2</xdr:row>
      <xdr:rowOff>28575</xdr:rowOff>
    </xdr:from>
    <xdr:to>
      <xdr:col>6</xdr:col>
      <xdr:colOff>304801</xdr:colOff>
      <xdr:row>5</xdr:row>
      <xdr:rowOff>152400</xdr:rowOff>
    </xdr:to>
    <xdr:pic>
      <xdr:nvPicPr>
        <xdr:cNvPr id="3" name="Imagen 2">
          <a:extLst>
            <a:ext uri="{FF2B5EF4-FFF2-40B4-BE49-F238E27FC236}">
              <a16:creationId xmlns:a16="http://schemas.microsoft.com/office/drawing/2014/main" id="{3E4CF014-401E-4064-AC83-A1BBE377A9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1376" y="409575"/>
          <a:ext cx="838200" cy="6953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34"/>
  <sheetViews>
    <sheetView tabSelected="1" workbookViewId="0">
      <selection sqref="A1:M32"/>
    </sheetView>
  </sheetViews>
  <sheetFormatPr baseColWidth="10" defaultRowHeight="15" x14ac:dyDescent="0.25"/>
  <cols>
    <col min="1" max="1" width="13.85546875" customWidth="1"/>
    <col min="2" max="2" width="16.140625" customWidth="1"/>
    <col min="3" max="3" width="15" customWidth="1"/>
    <col min="4" max="4" width="14.7109375" customWidth="1"/>
    <col min="5" max="5" width="42.140625" customWidth="1"/>
    <col min="6" max="6" width="14" customWidth="1"/>
    <col min="7" max="7" width="10.28515625" customWidth="1"/>
    <col min="8" max="8" width="20.5703125" customWidth="1"/>
    <col min="9" max="9" width="14.5703125" customWidth="1"/>
    <col min="10" max="10" width="15.28515625" customWidth="1"/>
    <col min="11" max="11" width="15.140625" bestFit="1" customWidth="1"/>
    <col min="13" max="13" width="22.5703125" customWidth="1"/>
    <col min="14" max="14" width="15.7109375" customWidth="1"/>
    <col min="15" max="15" width="12.5703125" bestFit="1" customWidth="1"/>
  </cols>
  <sheetData>
    <row r="2" spans="1:14" x14ac:dyDescent="0.25">
      <c r="A2" s="2"/>
      <c r="B2" s="2"/>
      <c r="C2" s="2"/>
      <c r="D2" s="2"/>
      <c r="E2" s="2"/>
      <c r="F2" s="2"/>
      <c r="G2" s="2"/>
      <c r="H2" s="2"/>
      <c r="I2" s="2"/>
      <c r="J2" s="2"/>
      <c r="K2" s="2"/>
      <c r="L2" s="2"/>
      <c r="M2" s="2"/>
    </row>
    <row r="3" spans="1:14" x14ac:dyDescent="0.25">
      <c r="A3" s="2"/>
      <c r="B3" s="2"/>
      <c r="C3" s="2"/>
      <c r="D3" s="2"/>
      <c r="E3" s="2"/>
      <c r="F3" s="2"/>
      <c r="G3" s="2"/>
      <c r="H3" s="2"/>
      <c r="I3" s="2"/>
      <c r="J3" s="2"/>
      <c r="K3" s="2"/>
      <c r="L3" s="2"/>
      <c r="M3" s="2"/>
    </row>
    <row r="4" spans="1:14" x14ac:dyDescent="0.25">
      <c r="A4" s="1"/>
      <c r="B4" s="1"/>
      <c r="C4" s="1"/>
      <c r="D4" s="1"/>
      <c r="E4" s="1"/>
      <c r="F4" s="1"/>
      <c r="G4" s="1"/>
      <c r="H4" s="1"/>
      <c r="I4" s="1"/>
      <c r="J4" s="1"/>
      <c r="K4" s="1"/>
      <c r="L4" s="1"/>
      <c r="M4" s="1"/>
    </row>
    <row r="5" spans="1:14" x14ac:dyDescent="0.25">
      <c r="A5" s="1"/>
      <c r="B5" s="1"/>
      <c r="C5" s="1"/>
      <c r="D5" s="1"/>
      <c r="E5" s="1"/>
      <c r="F5" s="1"/>
      <c r="G5" s="1"/>
      <c r="H5" s="1"/>
      <c r="I5" s="1"/>
      <c r="J5" s="1"/>
      <c r="K5" s="1"/>
      <c r="L5" s="1"/>
      <c r="M5" s="1"/>
    </row>
    <row r="6" spans="1:14" x14ac:dyDescent="0.25">
      <c r="A6" s="1"/>
      <c r="B6" s="1"/>
      <c r="C6" s="1"/>
      <c r="D6" s="1"/>
      <c r="E6" s="1"/>
      <c r="F6" s="1"/>
      <c r="G6" s="1"/>
      <c r="H6" s="1"/>
      <c r="I6" s="1"/>
      <c r="J6" s="22"/>
      <c r="K6" s="1"/>
      <c r="L6" s="1"/>
      <c r="M6" s="1"/>
    </row>
    <row r="7" spans="1:14" ht="18.75" x14ac:dyDescent="0.25">
      <c r="A7" s="103" t="s">
        <v>3</v>
      </c>
      <c r="B7" s="103"/>
      <c r="C7" s="103"/>
      <c r="D7" s="103"/>
      <c r="E7" s="103"/>
      <c r="F7" s="103"/>
      <c r="G7" s="103"/>
      <c r="H7" s="103"/>
      <c r="I7" s="103"/>
      <c r="J7" s="103"/>
      <c r="K7" s="103"/>
      <c r="L7" s="103"/>
      <c r="M7" s="103"/>
    </row>
    <row r="8" spans="1:14" ht="15.75" x14ac:dyDescent="0.25">
      <c r="A8" s="104" t="s">
        <v>13</v>
      </c>
      <c r="B8" s="104"/>
      <c r="C8" s="104"/>
      <c r="D8" s="104"/>
      <c r="E8" s="104"/>
      <c r="F8" s="104"/>
      <c r="G8" s="104"/>
      <c r="H8" s="104"/>
      <c r="I8" s="104"/>
      <c r="J8" s="104"/>
      <c r="K8" s="104"/>
      <c r="L8" s="104"/>
      <c r="M8" s="104"/>
    </row>
    <row r="9" spans="1:14" x14ac:dyDescent="0.25">
      <c r="A9" s="105" t="s">
        <v>60</v>
      </c>
      <c r="B9" s="105"/>
      <c r="C9" s="105"/>
      <c r="D9" s="105"/>
      <c r="E9" s="105"/>
      <c r="F9" s="105"/>
      <c r="G9" s="105"/>
      <c r="H9" s="105"/>
      <c r="I9" s="105"/>
      <c r="J9" s="105"/>
      <c r="K9" s="105"/>
      <c r="L9" s="105"/>
      <c r="M9" s="105"/>
    </row>
    <row r="10" spans="1:14" x14ac:dyDescent="0.25">
      <c r="A10" s="1"/>
      <c r="B10" s="1"/>
      <c r="C10" s="1"/>
      <c r="D10" s="1"/>
      <c r="E10" s="1"/>
      <c r="F10" s="1"/>
      <c r="G10" s="1"/>
      <c r="H10" s="1"/>
      <c r="I10" s="1"/>
      <c r="J10" s="1"/>
      <c r="K10" s="1"/>
      <c r="L10" s="1"/>
      <c r="M10" s="1"/>
    </row>
    <row r="11" spans="1:14" ht="15.75" thickBot="1" x14ac:dyDescent="0.3">
      <c r="A11" s="7"/>
      <c r="B11" s="8"/>
      <c r="C11" s="8"/>
      <c r="D11" s="8"/>
      <c r="E11" s="8"/>
      <c r="F11" s="8"/>
      <c r="G11" s="8"/>
      <c r="H11" s="8"/>
      <c r="I11" s="8"/>
      <c r="J11" s="8"/>
      <c r="K11" s="8"/>
      <c r="L11" s="8"/>
      <c r="M11" s="9"/>
    </row>
    <row r="12" spans="1:14" ht="60" x14ac:dyDescent="0.25">
      <c r="A12" s="6" t="s">
        <v>0</v>
      </c>
      <c r="B12" s="4" t="s">
        <v>4</v>
      </c>
      <c r="C12" s="3" t="s">
        <v>1</v>
      </c>
      <c r="D12" s="4" t="s">
        <v>9</v>
      </c>
      <c r="E12" s="5" t="s">
        <v>2</v>
      </c>
      <c r="F12" s="4" t="s">
        <v>14</v>
      </c>
      <c r="G12" s="11" t="s">
        <v>12</v>
      </c>
      <c r="H12" s="33" t="s">
        <v>62</v>
      </c>
      <c r="I12" s="33" t="s">
        <v>63</v>
      </c>
      <c r="J12" s="34" t="s">
        <v>11</v>
      </c>
      <c r="K12" s="4" t="s">
        <v>8</v>
      </c>
      <c r="L12" s="4" t="s">
        <v>10</v>
      </c>
      <c r="M12" s="12" t="s">
        <v>64</v>
      </c>
    </row>
    <row r="13" spans="1:14" x14ac:dyDescent="0.25">
      <c r="A13" s="24"/>
      <c r="B13" s="37"/>
      <c r="C13" s="15"/>
      <c r="D13" s="23"/>
      <c r="E13" s="13"/>
      <c r="F13" s="17"/>
      <c r="G13" s="18"/>
      <c r="H13" s="25">
        <v>0</v>
      </c>
      <c r="I13" s="25"/>
      <c r="J13" s="19"/>
      <c r="K13" s="20">
        <v>0</v>
      </c>
      <c r="L13" s="21"/>
      <c r="M13" s="20">
        <f>H13+I13-K13</f>
        <v>0</v>
      </c>
      <c r="N13" s="10"/>
    </row>
    <row r="14" spans="1:14" ht="51.75" x14ac:dyDescent="0.25">
      <c r="A14" s="97" t="s">
        <v>61</v>
      </c>
      <c r="B14" s="14" t="s">
        <v>24</v>
      </c>
      <c r="C14" s="43" t="s">
        <v>21</v>
      </c>
      <c r="D14" s="55" t="s">
        <v>7</v>
      </c>
      <c r="E14" s="42" t="s">
        <v>55</v>
      </c>
      <c r="F14" s="56">
        <v>0</v>
      </c>
      <c r="G14" s="56" t="s">
        <v>23</v>
      </c>
      <c r="H14" s="49">
        <v>0</v>
      </c>
      <c r="I14" s="50"/>
      <c r="J14" s="57"/>
      <c r="K14" s="58"/>
      <c r="L14" s="59"/>
      <c r="M14" s="96">
        <f>M13+H14+I14-K14</f>
        <v>0</v>
      </c>
      <c r="N14" s="10"/>
    </row>
    <row r="15" spans="1:14" ht="64.5" x14ac:dyDescent="0.25">
      <c r="A15" s="97" t="s">
        <v>61</v>
      </c>
      <c r="B15" s="40" t="s">
        <v>26</v>
      </c>
      <c r="C15" s="98" t="s">
        <v>57</v>
      </c>
      <c r="D15" s="55" t="s">
        <v>7</v>
      </c>
      <c r="E15" s="42" t="s">
        <v>56</v>
      </c>
      <c r="F15" s="56"/>
      <c r="G15" s="56"/>
      <c r="H15" s="49">
        <v>200165.46</v>
      </c>
      <c r="I15" s="50">
        <v>0</v>
      </c>
      <c r="J15" s="57"/>
      <c r="K15" s="58"/>
      <c r="L15" s="59"/>
      <c r="M15" s="96">
        <f>M14+H15+I15-K15</f>
        <v>200165.46</v>
      </c>
      <c r="N15" s="10"/>
    </row>
    <row r="16" spans="1:14" ht="64.5" x14ac:dyDescent="0.25">
      <c r="A16" s="99">
        <v>45016</v>
      </c>
      <c r="B16" s="40" t="s">
        <v>26</v>
      </c>
      <c r="C16" t="s">
        <v>58</v>
      </c>
      <c r="D16" s="55" t="s">
        <v>7</v>
      </c>
      <c r="E16" s="42" t="s">
        <v>59</v>
      </c>
      <c r="F16" s="56"/>
      <c r="G16" s="56"/>
      <c r="H16" s="49">
        <v>400000</v>
      </c>
      <c r="I16" s="100">
        <v>0</v>
      </c>
      <c r="J16" s="57"/>
      <c r="K16" s="58"/>
      <c r="L16" s="59"/>
      <c r="M16" s="96">
        <f t="shared" ref="M16:M23" si="0">M15+H16+I16-K16</f>
        <v>600165.46</v>
      </c>
      <c r="N16" s="10"/>
    </row>
    <row r="17" spans="1:14" ht="39" x14ac:dyDescent="0.25">
      <c r="A17" s="85" t="s">
        <v>61</v>
      </c>
      <c r="B17" s="16" t="s">
        <v>26</v>
      </c>
      <c r="C17" s="62"/>
      <c r="D17" s="55" t="s">
        <v>15</v>
      </c>
      <c r="E17" s="80" t="s">
        <v>30</v>
      </c>
      <c r="F17" s="74"/>
      <c r="G17" s="75"/>
      <c r="H17" s="101">
        <v>44295.040000000001</v>
      </c>
      <c r="I17" s="50"/>
      <c r="J17" s="57"/>
      <c r="K17" s="58">
        <v>0</v>
      </c>
      <c r="L17" s="59"/>
      <c r="M17" s="96">
        <f t="shared" si="0"/>
        <v>644460.5</v>
      </c>
      <c r="N17" s="10"/>
    </row>
    <row r="18" spans="1:14" ht="54" customHeight="1" x14ac:dyDescent="0.25">
      <c r="A18" s="85" t="s">
        <v>61</v>
      </c>
      <c r="B18" s="14" t="s">
        <v>5</v>
      </c>
      <c r="C18" s="43" t="s">
        <v>21</v>
      </c>
      <c r="D18" s="84" t="s">
        <v>22</v>
      </c>
      <c r="E18" s="81" t="s">
        <v>54</v>
      </c>
      <c r="F18" s="77">
        <v>192277.49</v>
      </c>
      <c r="G18" s="78">
        <v>69.069999999999993</v>
      </c>
      <c r="H18" s="79">
        <v>13280606.23</v>
      </c>
      <c r="I18" s="53"/>
      <c r="J18" s="65"/>
      <c r="K18" s="65"/>
      <c r="L18" s="59"/>
      <c r="M18" s="96">
        <f t="shared" si="0"/>
        <v>13925066.73</v>
      </c>
      <c r="N18" s="10"/>
    </row>
    <row r="19" spans="1:14" ht="45.75" customHeight="1" x14ac:dyDescent="0.25">
      <c r="A19" s="86" t="s">
        <v>65</v>
      </c>
      <c r="B19" s="16" t="s">
        <v>27</v>
      </c>
      <c r="C19" s="66" t="s">
        <v>28</v>
      </c>
      <c r="D19" s="55" t="s">
        <v>15</v>
      </c>
      <c r="E19" s="82" t="s">
        <v>31</v>
      </c>
      <c r="F19" s="76"/>
      <c r="G19" s="75"/>
      <c r="H19" s="68">
        <v>2005871.71</v>
      </c>
      <c r="I19" s="44">
        <v>0</v>
      </c>
      <c r="J19" s="102">
        <v>0</v>
      </c>
      <c r="K19" s="69">
        <v>0</v>
      </c>
      <c r="L19" s="59"/>
      <c r="M19" s="96">
        <f t="shared" si="0"/>
        <v>15930938.440000001</v>
      </c>
      <c r="N19" s="10"/>
    </row>
    <row r="20" spans="1:14" ht="81.75" customHeight="1" x14ac:dyDescent="0.25">
      <c r="A20" s="87">
        <v>45029</v>
      </c>
      <c r="B20" s="16" t="s">
        <v>27</v>
      </c>
      <c r="C20" s="98" t="s">
        <v>66</v>
      </c>
      <c r="D20" s="55" t="s">
        <v>7</v>
      </c>
      <c r="E20" s="83" t="s">
        <v>67</v>
      </c>
      <c r="F20" s="63"/>
      <c r="G20" s="63"/>
      <c r="H20" s="63"/>
      <c r="I20" s="44"/>
      <c r="J20" s="44"/>
      <c r="K20" s="44">
        <v>211875</v>
      </c>
      <c r="L20" s="59" t="s">
        <v>68</v>
      </c>
      <c r="M20" s="96">
        <f t="shared" si="0"/>
        <v>15719063.440000001</v>
      </c>
      <c r="N20" s="10"/>
    </row>
    <row r="21" spans="1:14" ht="72.75" customHeight="1" x14ac:dyDescent="0.25">
      <c r="A21" s="88">
        <v>45046</v>
      </c>
      <c r="B21" s="16" t="s">
        <v>27</v>
      </c>
      <c r="C21" s="51" t="s">
        <v>25</v>
      </c>
      <c r="D21" s="55" t="s">
        <v>15</v>
      </c>
      <c r="E21" s="70" t="s">
        <v>69</v>
      </c>
      <c r="F21" s="67"/>
      <c r="G21" s="64"/>
      <c r="H21" s="52"/>
      <c r="I21" s="71"/>
      <c r="J21" s="63"/>
      <c r="K21" s="72">
        <v>175</v>
      </c>
      <c r="L21" s="59" t="s">
        <v>32</v>
      </c>
      <c r="M21" s="96">
        <f t="shared" si="0"/>
        <v>15718888.440000001</v>
      </c>
      <c r="N21" s="10"/>
    </row>
    <row r="22" spans="1:14" ht="75.75" customHeight="1" x14ac:dyDescent="0.25">
      <c r="A22" s="88">
        <v>45046</v>
      </c>
      <c r="B22" s="14" t="str">
        <f>+B21</f>
        <v>Korea</v>
      </c>
      <c r="C22" s="43" t="s">
        <v>25</v>
      </c>
      <c r="D22" s="55" t="s">
        <v>7</v>
      </c>
      <c r="E22" s="70" t="s">
        <v>69</v>
      </c>
      <c r="F22" s="52"/>
      <c r="G22" s="64"/>
      <c r="H22" s="52"/>
      <c r="I22" s="71"/>
      <c r="J22" s="63"/>
      <c r="K22" s="72">
        <v>196.43</v>
      </c>
      <c r="L22" s="59" t="s">
        <v>32</v>
      </c>
      <c r="M22" s="96">
        <f t="shared" si="0"/>
        <v>15718692.010000002</v>
      </c>
      <c r="N22" s="10"/>
    </row>
    <row r="23" spans="1:14" ht="75.75" customHeight="1" x14ac:dyDescent="0.25">
      <c r="A23" s="87"/>
      <c r="B23" s="41"/>
      <c r="C23" s="66"/>
      <c r="D23" s="55"/>
      <c r="E23" s="70"/>
      <c r="F23" s="67"/>
      <c r="G23" s="64"/>
      <c r="H23" s="52"/>
      <c r="I23" s="44"/>
      <c r="J23" s="44"/>
      <c r="K23" s="44"/>
      <c r="L23" s="59"/>
      <c r="M23" s="96">
        <f t="shared" si="0"/>
        <v>15718692.010000002</v>
      </c>
      <c r="N23" s="10"/>
    </row>
    <row r="24" spans="1:14" ht="16.5" thickBot="1" x14ac:dyDescent="0.3">
      <c r="A24" s="35"/>
      <c r="B24" s="39"/>
      <c r="C24" s="61"/>
      <c r="D24" s="55"/>
      <c r="E24" s="70"/>
      <c r="F24" s="67"/>
      <c r="G24" s="73"/>
      <c r="H24" s="60"/>
      <c r="I24" s="60"/>
      <c r="J24" s="71"/>
      <c r="K24" s="54"/>
      <c r="L24" s="59"/>
      <c r="M24" s="96">
        <f>M23</f>
        <v>15718692.010000002</v>
      </c>
      <c r="N24" s="10"/>
    </row>
    <row r="25" spans="1:14" ht="15.75" x14ac:dyDescent="0.25">
      <c r="A25" s="26"/>
      <c r="B25" s="27"/>
      <c r="C25" s="27"/>
      <c r="D25" s="91"/>
      <c r="E25" s="91"/>
      <c r="F25" s="91"/>
      <c r="G25" s="91"/>
      <c r="H25" s="92">
        <f>SUM(H13:H24)</f>
        <v>15930938.440000001</v>
      </c>
      <c r="I25" s="92">
        <f>SUM(I13:I24)</f>
        <v>0</v>
      </c>
      <c r="J25" s="93">
        <f>SUM(J13:J24)</f>
        <v>0</v>
      </c>
      <c r="K25" s="94">
        <f>SUM(K13:K24)</f>
        <v>212246.43</v>
      </c>
      <c r="L25" s="91"/>
      <c r="M25" s="95">
        <f>H25+I25-K25</f>
        <v>15718692.010000002</v>
      </c>
    </row>
    <row r="26" spans="1:14" ht="19.5" thickBot="1" x14ac:dyDescent="0.35">
      <c r="A26" s="36"/>
      <c r="B26" s="28"/>
      <c r="C26" s="28"/>
      <c r="D26" s="28"/>
      <c r="E26" s="28"/>
      <c r="F26" s="28"/>
      <c r="G26" s="28"/>
      <c r="H26" s="28"/>
      <c r="I26" s="28"/>
      <c r="J26" s="28"/>
      <c r="K26" s="28"/>
      <c r="L26" s="28"/>
      <c r="M26" s="89"/>
    </row>
    <row r="27" spans="1:14" ht="18.75" x14ac:dyDescent="0.3">
      <c r="A27" s="2"/>
      <c r="B27" s="29"/>
      <c r="C27" s="29"/>
      <c r="D27" s="29"/>
      <c r="E27" s="29"/>
      <c r="F27" s="29"/>
      <c r="G27" s="29"/>
      <c r="H27" s="32"/>
      <c r="I27" s="32"/>
      <c r="J27" s="30"/>
      <c r="K27" s="31"/>
      <c r="L27" s="29"/>
      <c r="M27" s="90"/>
    </row>
    <row r="28" spans="1:14" x14ac:dyDescent="0.25">
      <c r="A28" s="2"/>
      <c r="B28" s="29"/>
      <c r="C28" s="29"/>
      <c r="D28" s="29"/>
      <c r="E28" s="29"/>
      <c r="F28" s="29"/>
      <c r="G28" s="29"/>
      <c r="H28" s="29"/>
      <c r="I28" s="29"/>
      <c r="J28" s="29"/>
      <c r="K28" s="29"/>
      <c r="L28" s="29"/>
      <c r="M28" s="32">
        <f>M25-M24</f>
        <v>0</v>
      </c>
    </row>
    <row r="29" spans="1:14" x14ac:dyDescent="0.25">
      <c r="A29" s="2"/>
      <c r="B29" s="29"/>
      <c r="C29" s="29" t="s">
        <v>17</v>
      </c>
      <c r="D29" s="29"/>
      <c r="E29" s="29"/>
      <c r="F29" s="29" t="s">
        <v>6</v>
      </c>
      <c r="G29" s="29"/>
      <c r="H29" s="29"/>
      <c r="I29" s="29"/>
      <c r="J29" s="29"/>
      <c r="K29" s="29" t="s">
        <v>16</v>
      </c>
      <c r="L29" s="29"/>
      <c r="M29" s="32"/>
    </row>
    <row r="30" spans="1:14" x14ac:dyDescent="0.25">
      <c r="A30" s="2"/>
      <c r="B30" s="29"/>
      <c r="C30" s="29" t="s">
        <v>18</v>
      </c>
      <c r="D30" s="29"/>
      <c r="E30" s="29"/>
      <c r="F30" s="29" t="s">
        <v>19</v>
      </c>
      <c r="G30" s="29"/>
      <c r="H30" s="29"/>
      <c r="I30" s="29"/>
      <c r="J30" s="29"/>
      <c r="K30" s="29" t="s">
        <v>20</v>
      </c>
      <c r="L30" s="29"/>
      <c r="M30" s="32"/>
    </row>
    <row r="31" spans="1:14" x14ac:dyDescent="0.25">
      <c r="A31" s="2"/>
      <c r="B31" s="29"/>
      <c r="C31" s="29" t="s">
        <v>71</v>
      </c>
      <c r="D31" s="29"/>
      <c r="E31" s="29"/>
      <c r="F31" s="29" t="s">
        <v>70</v>
      </c>
      <c r="G31" s="29"/>
      <c r="H31" s="29"/>
      <c r="I31" s="29"/>
      <c r="J31" s="29"/>
      <c r="K31" s="29" t="s">
        <v>72</v>
      </c>
      <c r="L31" s="29"/>
      <c r="M31" s="32"/>
    </row>
    <row r="32" spans="1:14" x14ac:dyDescent="0.25">
      <c r="A32" s="2"/>
      <c r="B32" s="2"/>
      <c r="C32" s="2"/>
      <c r="D32" s="2"/>
      <c r="E32" s="2"/>
      <c r="F32" s="2"/>
      <c r="G32" s="2"/>
      <c r="H32" s="2"/>
      <c r="I32" s="2"/>
      <c r="J32" s="2"/>
      <c r="K32" s="2"/>
      <c r="L32" s="2"/>
      <c r="M32" s="2"/>
    </row>
    <row r="34" spans="8:9" x14ac:dyDescent="0.25">
      <c r="H34" s="38"/>
      <c r="I34" s="38"/>
    </row>
  </sheetData>
  <mergeCells count="3">
    <mergeCell ref="A7:M7"/>
    <mergeCell ref="A8:M8"/>
    <mergeCell ref="A9:M9"/>
  </mergeCells>
  <pageMargins left="0.62992125984251968" right="0.51181102362204722" top="0.27559055118110237" bottom="0.19685039370078741" header="0.31496062992125984" footer="0.31496062992125984"/>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5:J38"/>
  <sheetViews>
    <sheetView topLeftCell="A7" workbookViewId="0">
      <selection activeCell="D11" sqref="D11:D24"/>
    </sheetView>
  </sheetViews>
  <sheetFormatPr baseColWidth="10" defaultRowHeight="15" x14ac:dyDescent="0.25"/>
  <sheetData>
    <row r="5" spans="4:10" x14ac:dyDescent="0.25">
      <c r="D5" t="s">
        <v>29</v>
      </c>
    </row>
    <row r="8" spans="4:10" x14ac:dyDescent="0.25">
      <c r="D8" t="str">
        <f>LOWER(D5)</f>
        <v>pago ncf: b1500000336, por impresion de manuales de multiplicadores/as e instructores del 1er. y 2do. ciclo del proyecto prevencion de embarazos en adolescentes y fortalecimiento de la salud integral de adolescentes en republica dominicana (fase iii).</v>
      </c>
    </row>
    <row r="11" spans="4:10" x14ac:dyDescent="0.25">
      <c r="D11" s="45">
        <v>44959</v>
      </c>
      <c r="E11" s="48" t="s">
        <v>33</v>
      </c>
      <c r="I11" s="47">
        <v>31973.65</v>
      </c>
      <c r="J11" t="s">
        <v>52</v>
      </c>
    </row>
    <row r="12" spans="4:10" x14ac:dyDescent="0.25">
      <c r="D12" s="45">
        <v>44988</v>
      </c>
      <c r="E12" t="s">
        <v>34</v>
      </c>
      <c r="I12" s="47">
        <v>8745.01</v>
      </c>
      <c r="J12" t="s">
        <v>34</v>
      </c>
    </row>
    <row r="13" spans="4:10" x14ac:dyDescent="0.25">
      <c r="D13" s="45">
        <v>44960</v>
      </c>
      <c r="E13" t="s">
        <v>35</v>
      </c>
      <c r="F13">
        <v>296</v>
      </c>
      <c r="I13" s="46">
        <v>18153.45</v>
      </c>
      <c r="J13" t="s">
        <v>47</v>
      </c>
    </row>
    <row r="14" spans="4:10" x14ac:dyDescent="0.25">
      <c r="D14" s="45">
        <v>44960</v>
      </c>
      <c r="E14" t="s">
        <v>36</v>
      </c>
      <c r="F14">
        <v>297</v>
      </c>
      <c r="I14" s="46">
        <v>0</v>
      </c>
    </row>
    <row r="15" spans="4:10" x14ac:dyDescent="0.25">
      <c r="D15" s="45">
        <v>44960</v>
      </c>
      <c r="E15" t="s">
        <v>35</v>
      </c>
      <c r="F15">
        <v>298</v>
      </c>
      <c r="I15" s="46">
        <v>22789.98</v>
      </c>
      <c r="J15" t="s">
        <v>48</v>
      </c>
    </row>
    <row r="16" spans="4:10" x14ac:dyDescent="0.25">
      <c r="D16" s="45">
        <v>44960</v>
      </c>
      <c r="E16" t="s">
        <v>35</v>
      </c>
      <c r="F16">
        <v>299</v>
      </c>
      <c r="I16" s="46">
        <v>4788.1400000000003</v>
      </c>
      <c r="J16" t="s">
        <v>49</v>
      </c>
    </row>
    <row r="17" spans="4:10" x14ac:dyDescent="0.25">
      <c r="D17" s="45">
        <v>44960</v>
      </c>
      <c r="E17" t="s">
        <v>35</v>
      </c>
      <c r="F17">
        <v>300</v>
      </c>
      <c r="I17" s="46">
        <v>19417.32</v>
      </c>
      <c r="J17" t="s">
        <v>44</v>
      </c>
    </row>
    <row r="18" spans="4:10" x14ac:dyDescent="0.25">
      <c r="D18" s="45">
        <v>44960</v>
      </c>
      <c r="E18" t="s">
        <v>35</v>
      </c>
      <c r="F18">
        <v>301</v>
      </c>
      <c r="I18" s="46">
        <v>4788.1400000000003</v>
      </c>
      <c r="J18" t="s">
        <v>51</v>
      </c>
    </row>
    <row r="19" spans="4:10" x14ac:dyDescent="0.25">
      <c r="D19" s="45">
        <v>44964</v>
      </c>
      <c r="E19" t="s">
        <v>37</v>
      </c>
      <c r="F19">
        <v>302</v>
      </c>
      <c r="I19" s="46">
        <v>52.97</v>
      </c>
      <c r="J19" t="s">
        <v>43</v>
      </c>
    </row>
    <row r="20" spans="4:10" x14ac:dyDescent="0.25">
      <c r="D20" s="45">
        <v>44965</v>
      </c>
      <c r="E20" t="s">
        <v>38</v>
      </c>
      <c r="I20" s="47">
        <v>20656.32</v>
      </c>
      <c r="J20" t="s">
        <v>53</v>
      </c>
    </row>
    <row r="21" spans="4:10" x14ac:dyDescent="0.25">
      <c r="D21" s="45">
        <v>44970</v>
      </c>
      <c r="E21" t="s">
        <v>35</v>
      </c>
      <c r="F21">
        <v>303</v>
      </c>
      <c r="I21" s="46">
        <v>19417.330000000002</v>
      </c>
      <c r="J21" t="s">
        <v>50</v>
      </c>
    </row>
    <row r="22" spans="4:10" x14ac:dyDescent="0.25">
      <c r="D22" s="45">
        <v>44972</v>
      </c>
      <c r="E22" t="s">
        <v>39</v>
      </c>
      <c r="I22" s="47">
        <v>517</v>
      </c>
      <c r="J22" t="str">
        <f>LOWER(J23)</f>
        <v>pago nominas retroactivas del mes de noviembre 2022. pago por trnsferencia</v>
      </c>
    </row>
    <row r="23" spans="4:10" x14ac:dyDescent="0.25">
      <c r="D23" s="45">
        <v>44985</v>
      </c>
      <c r="E23" t="s">
        <v>40</v>
      </c>
      <c r="F23" t="s">
        <v>41</v>
      </c>
      <c r="I23" s="47">
        <v>5514.67</v>
      </c>
      <c r="J23" t="s">
        <v>45</v>
      </c>
    </row>
    <row r="24" spans="4:10" x14ac:dyDescent="0.25">
      <c r="D24" s="45">
        <v>44985</v>
      </c>
      <c r="E24" t="s">
        <v>42</v>
      </c>
      <c r="I24" s="47">
        <v>6095.01</v>
      </c>
      <c r="J24" t="s">
        <v>46</v>
      </c>
    </row>
    <row r="25" spans="4:10" x14ac:dyDescent="0.25">
      <c r="D25" s="45"/>
    </row>
    <row r="27" spans="4:10" x14ac:dyDescent="0.25">
      <c r="D27" t="str">
        <f>LOWER(J11)</f>
        <v xml:space="preserve">pago diferencia facturas tss de nominas retroactivas de la sra. yuberka gomez, correspondiente al periodo de abril 2021 hasta mayo 2022. </v>
      </c>
    </row>
    <row r="28" spans="4:10" x14ac:dyDescent="0.25">
      <c r="D28" t="str">
        <f>LOWER(J12)</f>
        <v>pago adicional registro de diana perez y ana sanchez, enero 2023</v>
      </c>
    </row>
    <row r="29" spans="4:10" x14ac:dyDescent="0.25">
      <c r="D29" t="str">
        <f>LOWER(J13)</f>
        <v>pago ncf: b1500001682, por deducible del reclamo-382135, correspondiente a la jeepeta kia, sorento, 2018, placa eg02637, asignada a la viceministra tecnica de planificacion y desarrollo.</v>
      </c>
    </row>
    <row r="30" spans="4:10" x14ac:dyDescent="0.25">
      <c r="D30" t="str">
        <f t="shared" ref="D30:D37" si="0">LOWER(J15)</f>
        <v>pago ncf: b1500001724, por deducible del reclamo-414868, correspondiente al minibus hyundai, h-1, año 2019, placa ei01242, asignada a la division de transportacion.</v>
      </c>
    </row>
    <row r="31" spans="4:10" x14ac:dyDescent="0.25">
      <c r="D31" t="str">
        <f t="shared" si="0"/>
        <v>pago ncf: b1500001746, por deducible del reclamo-419664, correspondiente a la camioneta ford, ranger, 2011, placa el03337, asignada al director juridico de este ministerio.</v>
      </c>
    </row>
    <row r="32" spans="4:10" x14ac:dyDescent="0.25">
      <c r="D32" t="str">
        <f t="shared" si="0"/>
        <v>pago ncf: b1500001722, por deducible del reclamo-395385, correspondiente a la camioneta chevrolet, colorado, 2019, placa el09073, asignada al departamento de prevencion a la violencia contra la mujer e intrafamiliar.</v>
      </c>
    </row>
    <row r="33" spans="4:4" x14ac:dyDescent="0.25">
      <c r="D33" t="str">
        <f t="shared" si="0"/>
        <v>pago ncf: b1500001748, por deducible del reclamo-409354, correspondiente a camioneta ford, ranger, 2011, placa el03338, asignada a la division de transportacion.</v>
      </c>
    </row>
    <row r="34" spans="4:4" x14ac:dyDescent="0.25">
      <c r="D34" t="str">
        <f t="shared" si="0"/>
        <v>pago retenciones impuestos del 5% a suplidores del estado, correspondiente al mes de diciembre2022.</v>
      </c>
    </row>
    <row r="35" spans="4:4" x14ac:dyDescent="0.25">
      <c r="D35" t="str">
        <f t="shared" si="0"/>
        <v>pago adicional por registro de la sra. diana michelle perez flaquer, correspondiente a noviembre y diciembre  2023.  pago por transferencia.</v>
      </c>
    </row>
    <row r="36" spans="4:4" x14ac:dyDescent="0.25">
      <c r="D36" t="str">
        <f t="shared" si="0"/>
        <v>pago ncf: b1500001747, por deducible del reclamo-419667, correspondiente a camioneta chevrolet, colorado, 2019, placa el09074, asignada a la opm de san pedro de macoris.</v>
      </c>
    </row>
    <row r="37" spans="4:4" x14ac:dyDescent="0.25">
      <c r="D37" t="str">
        <f t="shared" si="0"/>
        <v>pago nominas retroactivas del mes de noviembre 2022. pago por trnsferencia</v>
      </c>
    </row>
    <row r="38" spans="4:4" x14ac:dyDescent="0.25">
      <c r="D38" t="str">
        <f>LOWER(J24)</f>
        <v>pago adicional por registro de la sra. diana michelle perez flaquer, correspondiente a febrero 2023.  pago por transferencia.</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50C58961295EC479880CE849C4524C8" ma:contentTypeVersion="10" ma:contentTypeDescription="Crear nuevo documento." ma:contentTypeScope="" ma:versionID="c808faa4960236352fbe0083d70048d0">
  <xsd:schema xmlns:xsd="http://www.w3.org/2001/XMLSchema" xmlns:xs="http://www.w3.org/2001/XMLSchema" xmlns:p="http://schemas.microsoft.com/office/2006/metadata/properties" xmlns:ns3="718184e8-f819-41aa-a9f7-6e228bc2f040" targetNamespace="http://schemas.microsoft.com/office/2006/metadata/properties" ma:root="true" ma:fieldsID="a58c4d9b6a097680bf649723e3b5f55a" ns3:_="">
    <xsd:import namespace="718184e8-f819-41aa-a9f7-6e228bc2f0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184e8-f819-41aa-a9f7-6e228bc2f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13E97F-DE80-4B62-909C-2823A97F1D1F}">
  <ds:schemaRefs>
    <ds:schemaRef ds:uri="http://schemas.microsoft.com/sharepoint/v3/contenttype/forms"/>
  </ds:schemaRefs>
</ds:datastoreItem>
</file>

<file path=customXml/itemProps2.xml><?xml version="1.0" encoding="utf-8"?>
<ds:datastoreItem xmlns:ds="http://schemas.openxmlformats.org/officeDocument/2006/customXml" ds:itemID="{F19383BD-3C37-4805-9692-D5B2641F777A}">
  <ds:schemaRefs>
    <ds:schemaRef ds:uri="http://purl.org/dc/terms/"/>
    <ds:schemaRef ds:uri="http://schemas.openxmlformats.org/package/2006/metadata/core-properties"/>
    <ds:schemaRef ds:uri="http://schemas.microsoft.com/office/2006/documentManagement/types"/>
    <ds:schemaRef ds:uri="718184e8-f819-41aa-a9f7-6e228bc2f040"/>
    <ds:schemaRef ds:uri="http://www.w3.org/XML/1998/namespace"/>
    <ds:schemaRef ds:uri="http://schemas.microsoft.com/office/infopath/2007/PartnerControls"/>
    <ds:schemaRef ds:uri="http://schemas.microsoft.com/office/2006/metadata/properties"/>
    <ds:schemaRef ds:uri="http://purl.org/dc/dcmitype/"/>
    <ds:schemaRef ds:uri="http://purl.org/dc/elements/1.1/"/>
  </ds:schemaRefs>
</ds:datastoreItem>
</file>

<file path=customXml/itemProps3.xml><?xml version="1.0" encoding="utf-8"?>
<ds:datastoreItem xmlns:ds="http://schemas.openxmlformats.org/officeDocument/2006/customXml" ds:itemID="{D326E7AD-3333-4BD7-9092-D7924259B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184e8-f819-41aa-a9f7-6e228bc2f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feb2022</vt:lpstr>
      <vt:lpstr>Hoja1</vt:lpstr>
      <vt:lpstr>'enero feb2022'!Área_de_impresión</vt:lpstr>
      <vt:lpstr>'enero feb2022'!Títulos_a_imprimir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Ivelisse Vargas</dc:creator>
  <cp:lastModifiedBy>Ivelisse Vargas</cp:lastModifiedBy>
  <cp:lastPrinted>2023-03-13T21:22:24Z</cp:lastPrinted>
  <dcterms:created xsi:type="dcterms:W3CDTF">2018-10-19T15:39:09Z</dcterms:created>
  <dcterms:modified xsi:type="dcterms:W3CDTF">2023-05-19T16:32:18Z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0x010100550C58961295EC479880CE849C4524C8</vt:lpwstr>
  </property>
</Properties>
</file>