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8_{DC588B07-2B75-4904-8F7C-28E5EC46C1E3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feb2022'!$A$1:$M$41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50" l="1"/>
  <c r="J34" i="50"/>
  <c r="H34" i="50"/>
  <c r="M39" i="50"/>
  <c r="M19" i="50"/>
  <c r="M20" i="50" s="1"/>
  <c r="M21" i="50" s="1"/>
  <c r="M22" i="50" s="1"/>
  <c r="M23" i="50" s="1"/>
  <c r="M24" i="50" s="1"/>
  <c r="M25" i="50" s="1"/>
  <c r="M26" i="50" s="1"/>
  <c r="M27" i="50" s="1"/>
  <c r="M28" i="50" s="1"/>
  <c r="M29" i="50" s="1"/>
  <c r="M30" i="50" s="1"/>
  <c r="I34" i="50" l="1"/>
  <c r="B14" i="51" l="1"/>
  <c r="B11" i="51"/>
  <c r="B8" i="51"/>
  <c r="C3" i="51"/>
  <c r="M13" i="50" l="1"/>
  <c r="M14" i="50" s="1"/>
  <c r="M34" i="50" l="1"/>
  <c r="M15" i="50" l="1"/>
  <c r="M16" i="50" s="1"/>
  <c r="M17" i="50" s="1"/>
  <c r="M18" i="50" s="1"/>
  <c r="M31" i="50" s="1"/>
  <c r="M32" i="50" s="1"/>
  <c r="M33" i="50" s="1"/>
</calcChain>
</file>

<file path=xl/sharedStrings.xml><?xml version="1.0" encoding="utf-8"?>
<sst xmlns="http://schemas.openxmlformats.org/spreadsheetml/2006/main" count="125" uniqueCount="81">
  <si>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</si>
  <si>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</si>
  <si>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</si>
  <si>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</si>
  <si>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</si>
  <si>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</si>
  <si>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</si>
  <si>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</si>
  <si>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</si>
  <si>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</si>
  <si>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</si>
  <si>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</si>
  <si>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</si>
  <si>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</si>
  <si>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</si>
  <si>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</si>
  <si>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</si>
  <si>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</si>
  <si>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</si>
  <si>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</si>
  <si>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</si>
  <si>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</si>
  <si>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</si>
  <si>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</si>
  <si>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</si>
  <si>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</si>
  <si>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</si>
  <si>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Transf-452400001</t>
  </si>
  <si>
    <t>ENC. CONTABILIDAD</t>
  </si>
  <si>
    <t>CONTADORA</t>
  </si>
  <si>
    <t>DIR.FINANCIERO</t>
  </si>
  <si>
    <r>
      <t xml:space="preserve"> </t>
    </r>
    <r>
      <rPr>
        <b/>
        <sz val="12"/>
        <rFont val="Calibri"/>
        <family val="2"/>
        <scheme val="minor"/>
      </rPr>
      <t>2DO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APORTE KOREA</t>
    </r>
    <r>
      <rPr>
        <sz val="12"/>
        <rFont val="Calibri"/>
        <family val="2"/>
        <scheme val="minor"/>
      </rPr>
      <t xml:space="preserve">  ,para cubrir nomina de empleados que trabajan directamente en el Proyecto de </t>
    </r>
    <r>
      <rPr>
        <b/>
        <sz val="12"/>
        <rFont val="Calibri"/>
        <family val="2"/>
        <scheme val="minor"/>
      </rPr>
      <t>Selección de Centros Educativos para la Formación de Jovenes Multiplicadores 2023</t>
    </r>
  </si>
  <si>
    <r>
      <t xml:space="preserve">“Donacion Cooperacion Española ;  para la </t>
    </r>
    <r>
      <rPr>
        <b/>
        <i/>
        <sz val="12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</si>
  <si>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</si>
  <si>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</si>
  <si>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</si>
  <si>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</si>
  <si>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t>2.2.8.8.01</t>
  </si>
  <si>
    <t>2.2.5.1.01</t>
  </si>
  <si>
    <r>
      <t xml:space="preserve">Del 31 </t>
    </r>
    <r>
      <rPr>
        <b/>
        <u/>
        <sz val="11"/>
        <color theme="1"/>
        <rFont val="Calibri"/>
        <family val="2"/>
        <scheme val="minor"/>
      </rPr>
      <t xml:space="preserve"> DE OCTUBRE 2023  AL 30 DE NOVIEMBRE  del 2023</t>
    </r>
  </si>
  <si>
    <t>Bce 31/10/2023</t>
  </si>
  <si>
    <r>
      <rPr>
        <b/>
        <sz val="11"/>
        <color theme="1"/>
        <rFont val="Calibri"/>
        <family val="2"/>
        <scheme val="minor"/>
      </rPr>
      <t>Balance Inicial del 31 OCTUBRE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</si>
  <si>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NOVIEMBRE 2023</t>
  </si>
  <si>
    <t>Balance al 31 DE NOVIEMBRE 2023</t>
  </si>
  <si>
    <t>CK 1764</t>
  </si>
  <si>
    <t>CK 1765</t>
  </si>
  <si>
    <t>CK 1766</t>
  </si>
  <si>
    <t>2.3.7.1-02</t>
  </si>
  <si>
    <t>CK 1767</t>
  </si>
  <si>
    <t>2.2.3.1-01</t>
  </si>
  <si>
    <t>CK 1768</t>
  </si>
  <si>
    <t>CK 1769</t>
  </si>
  <si>
    <t>CK 1770</t>
  </si>
  <si>
    <t>CK 1771</t>
  </si>
  <si>
    <t xml:space="preserve">NULO </t>
  </si>
  <si>
    <t>CK 1772</t>
  </si>
  <si>
    <t>TRANSF.</t>
  </si>
  <si>
    <t>Pago nomina de incentivo, para los/as coordinadores/as a fin de realizar ''La Segunda Campaña de los Multiplicadores/as del Tercer Grupo en el mes de Diciembre 2023'', para que continuen difundiendo dentro de comunidades y sus pares lo aprendido en el proyecto ''Prevencion de Embarazos en Adolescentes en Republica Dominicana, Fase III''.</t>
  </si>
  <si>
    <r>
      <t xml:space="preserve">Pago a </t>
    </r>
    <r>
      <rPr>
        <b/>
        <sz val="10"/>
        <color rgb="FF000000"/>
        <rFont val="Calibri"/>
        <family val="2"/>
        <scheme val="minor"/>
      </rPr>
      <t>COLECTOR DE IMPUESTOS INTERNOS</t>
    </r>
    <r>
      <rPr>
        <sz val="12"/>
        <color indexed="8"/>
        <rFont val="Calibri"/>
        <family val="2"/>
        <scheme val="minor"/>
      </rPr>
      <t xml:space="preserve"> de retenciones del 10% a Suplidores del Estado, correspondientes al mes de Septiembre 2023.</t>
    </r>
  </si>
  <si>
    <r>
      <t>Pago a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>COLECTOR DE IMPUESTOS INTERNO</t>
    </r>
    <r>
      <rPr>
        <sz val="12"/>
        <color indexed="8"/>
        <rFont val="Calibri"/>
        <family val="2"/>
        <scheme val="minor"/>
      </rPr>
      <t>S de retenciones del 10% a Suplidores del Estado, correspondientes al mes de Julio 2023.</t>
    </r>
  </si>
  <si>
    <r>
      <t xml:space="preserve">Pago a </t>
    </r>
    <r>
      <rPr>
        <b/>
        <sz val="9"/>
        <color rgb="FF000000"/>
        <rFont val="Calibri"/>
        <family val="2"/>
        <scheme val="minor"/>
      </rPr>
      <t>SIGMA PETROLEUM CORP, SAS</t>
    </r>
    <r>
      <rPr>
        <sz val="12"/>
        <color indexed="8"/>
        <rFont val="Calibri"/>
        <family val="2"/>
        <scheme val="minor"/>
      </rPr>
      <t xml:space="preserve"> por compra de Tickets de combustible para la transportacion de los grupos de adolescentes que asistieron al recorrido y capacitaciones en el Centro de Promocion de Salud Integral de Adolescentes Los Padros.</t>
    </r>
  </si>
  <si>
    <r>
      <t xml:space="preserve">Pago a </t>
    </r>
    <r>
      <rPr>
        <b/>
        <sz val="9"/>
        <color rgb="FF000000"/>
        <rFont val="Calibri"/>
        <family val="2"/>
        <scheme val="minor"/>
      </rPr>
      <t>WALQUIRIA GOMEZ LOPEZ</t>
    </r>
    <r>
      <rPr>
        <sz val="12"/>
        <color indexed="8"/>
        <rFont val="Calibri"/>
        <family val="2"/>
        <scheme val="minor"/>
      </rPr>
      <t xml:space="preserve"> de viaticos y pasaje por participar en los talleres del proyecto, Prevencion de Embarazos y Fortalecimiento Integral de Adolescentes en Republica Dominicana, Fase III, efectuado en San Juan el 20 de Octubre 2023.</t>
    </r>
  </si>
  <si>
    <r>
      <t xml:space="preserve">Pago a </t>
    </r>
    <r>
      <rPr>
        <b/>
        <sz val="9"/>
        <color rgb="FF000000"/>
        <rFont val="Calibri"/>
        <family val="2"/>
        <scheme val="minor"/>
      </rPr>
      <t>YESLAIDIS MARIEL RAMIREZ RINCON</t>
    </r>
    <r>
      <rPr>
        <sz val="12"/>
        <color indexed="8"/>
        <rFont val="Calibri"/>
        <family val="2"/>
        <scheme val="minor"/>
      </rPr>
      <t xml:space="preserve"> de viaticos y pasaje por participar en los talleres del proyecto, Prevencion de Embarazos y Fortalecimiento Integral de Adolescentes en Republica Dominicana, Fase III, efectuado en San Juan el 20 de Octubre 2023.</t>
    </r>
  </si>
  <si>
    <r>
      <t xml:space="preserve">Pago a </t>
    </r>
    <r>
      <rPr>
        <b/>
        <sz val="10"/>
        <color rgb="FF000000"/>
        <rFont val="Calibri"/>
        <family val="2"/>
        <scheme val="minor"/>
      </rPr>
      <t xml:space="preserve">WALQUIRIA GOMEZ LOPEZ </t>
    </r>
    <r>
      <rPr>
        <sz val="12"/>
        <color indexed="8"/>
        <rFont val="Calibri"/>
        <family val="2"/>
        <scheme val="minor"/>
      </rPr>
      <t>de viaticos y pasaje por participar en los talleres del proyecto, Prevencion de Embarazos y Fortalecimiento Integral de Adolescentes en Republica Dominicana, Fase III, efectuado en San Juan el 27 de Octubre 2023.</t>
    </r>
  </si>
  <si>
    <r>
      <t>Pago a</t>
    </r>
    <r>
      <rPr>
        <b/>
        <sz val="10"/>
        <color rgb="FF000000"/>
        <rFont val="Calibri"/>
        <family val="2"/>
        <scheme val="minor"/>
      </rPr>
      <t xml:space="preserve"> EDITH YALQUENDRY CIPRIAN BELTRE</t>
    </r>
    <r>
      <rPr>
        <sz val="12"/>
        <color indexed="8"/>
        <rFont val="Calibri"/>
        <family val="2"/>
        <scheme val="minor"/>
      </rPr>
      <t xml:space="preserve"> de viaticos y pasaje por participar en los talleres del proyecto, Prevencion de Embarazos y Fortalecimiento Integral de Adolescentes en Republica Dominicana, Fase III, efectuado en San Juan el 27 de Octubre 2023.</t>
    </r>
  </si>
  <si>
    <r>
      <t xml:space="preserve">Pago a </t>
    </r>
    <r>
      <rPr>
        <b/>
        <sz val="10"/>
        <color rgb="FF000000"/>
        <rFont val="Calibri"/>
        <family val="2"/>
        <scheme val="minor"/>
      </rPr>
      <t>YOVANNY CORNIEL PEÑA</t>
    </r>
    <r>
      <rPr>
        <sz val="12"/>
        <color indexed="8"/>
        <rFont val="Calibri"/>
        <family val="2"/>
        <scheme val="minor"/>
      </rPr>
      <t xml:space="preserve"> de viaticos por transportar al cuarto grupo de los Multiplicadores del Liceo Pedro Henriquez Ureñ, efectuado en San Juan el 9, 10, 11, 12 y 13 de Octubre 2023.</t>
    </r>
  </si>
  <si>
    <t>kprea</t>
  </si>
  <si>
    <t>2.2.8.7.01</t>
  </si>
  <si>
    <r>
      <t>Pago</t>
    </r>
    <r>
      <rPr>
        <sz val="9"/>
        <color theme="1"/>
        <rFont val="Calibri"/>
        <family val="2"/>
        <scheme val="minor"/>
      </rPr>
      <t xml:space="preserve"> NCF: B1500002325</t>
    </r>
    <r>
      <rPr>
        <sz val="12"/>
        <color theme="1"/>
        <rFont val="Calibri"/>
        <family val="2"/>
        <scheme val="minor"/>
      </rPr>
      <t>,</t>
    </r>
    <r>
      <rPr>
        <b/>
        <sz val="12"/>
        <color theme="1"/>
        <rFont val="Calibri"/>
        <family val="2"/>
        <scheme val="minor"/>
      </rPr>
      <t xml:space="preserve"> A Chico Auto Part</t>
    </r>
    <r>
      <rPr>
        <sz val="12"/>
        <color theme="1"/>
        <rFont val="Calibri"/>
        <family val="2"/>
        <scheme val="minor"/>
      </rPr>
      <t>s por deducible correspondiente a la repacion del bumper trasero de la jeepeta, marca kia, modelo sorrento, año 2018, placa eg02636, asignada a la viceministra administrativa.</t>
    </r>
  </si>
  <si>
    <t>2.2.7.2.01</t>
  </si>
  <si>
    <r>
      <t xml:space="preserve">Pago </t>
    </r>
    <r>
      <rPr>
        <b/>
        <sz val="9"/>
        <color theme="1"/>
        <rFont val="Calibri"/>
        <family val="2"/>
        <scheme val="minor"/>
      </rPr>
      <t>NCF: B1500000410</t>
    </r>
    <r>
      <rPr>
        <sz val="12"/>
        <color theme="1"/>
        <rFont val="Calibri"/>
        <family val="2"/>
        <scheme val="minor"/>
      </rPr>
      <t>,  A favor de</t>
    </r>
    <r>
      <rPr>
        <b/>
        <sz val="12"/>
        <color theme="1"/>
        <rFont val="Calibri"/>
        <family val="2"/>
        <scheme val="minor"/>
      </rPr>
      <t xml:space="preserve"> Margarita Rosario Garcia </t>
    </r>
    <r>
      <rPr>
        <sz val="12"/>
        <color theme="1"/>
        <rFont val="Calibri"/>
        <family val="2"/>
        <scheme val="minor"/>
      </rPr>
      <t>; por notificar las citaciones de comparecencia de los casos de regimen de visita, guarda, custodia y pension alimenticia, vinculados a los servicios que brinda el departamento de atención  a la violencia.</t>
    </r>
  </si>
  <si>
    <t>LIB.326 UPEX</t>
  </si>
  <si>
    <t>LIB.327 UPEX</t>
  </si>
  <si>
    <t>57..9411</t>
  </si>
  <si>
    <t>2.2.3.2.01</t>
  </si>
  <si>
    <r>
      <t>“Pago</t>
    </r>
    <r>
      <rPr>
        <b/>
        <sz val="10"/>
        <color rgb="FF000000"/>
        <rFont val="Calibri"/>
        <family val="2"/>
        <scheme val="minor"/>
      </rPr>
      <t xml:space="preserve"> NCF B1500000100</t>
    </r>
    <r>
      <rPr>
        <sz val="10"/>
        <color indexed="8"/>
        <rFont val="Calibri"/>
        <family val="2"/>
        <scheme val="minor"/>
      </rPr>
      <t xml:space="preserve"> Favor de  </t>
    </r>
    <r>
      <rPr>
        <b/>
        <sz val="10"/>
        <color rgb="FF000000"/>
        <rFont val="Calibri"/>
        <family val="2"/>
        <scheme val="minor"/>
      </rPr>
      <t xml:space="preserve">ABREU FAST PRINT ,SRL, </t>
    </r>
    <r>
      <rPr>
        <sz val="10"/>
        <color indexed="8"/>
        <rFont val="Calibri"/>
        <family val="2"/>
        <scheme val="minor"/>
      </rPr>
      <t>Por concepto de Servicio de  Impresión de volantes</t>
    </r>
    <r>
      <rPr>
        <b/>
        <sz val="10"/>
        <color rgb="FF000000"/>
        <rFont val="Calibri"/>
        <family val="2"/>
        <scheme val="minor"/>
      </rPr>
      <t xml:space="preserve"> del MAPA DE SERVICIOS DE INFORMACION GEOLOCALIZADA DE SISTEMA DE PROTECCION A LOS DERECHOS DE  LAS MUJERES EN RD</t>
    </r>
  </si>
  <si>
    <r>
      <t xml:space="preserve">“ 1ER Pago </t>
    </r>
    <r>
      <rPr>
        <b/>
        <sz val="10"/>
        <color rgb="FF000000"/>
        <rFont val="Calibri"/>
        <family val="2"/>
        <scheme val="minor"/>
      </rPr>
      <t>NCF B1500000023</t>
    </r>
    <r>
      <rPr>
        <sz val="10"/>
        <color indexed="8"/>
        <rFont val="Calibri"/>
        <family val="2"/>
        <scheme val="minor"/>
      </rPr>
      <t xml:space="preserve"> A Favor de</t>
    </r>
    <r>
      <rPr>
        <b/>
        <sz val="10"/>
        <color rgb="FF000000"/>
        <rFont val="Calibri"/>
        <family val="2"/>
        <scheme val="minor"/>
      </rPr>
      <t xml:space="preserve"> MALLA AGENCY , SRL, </t>
    </r>
    <r>
      <rPr>
        <sz val="10"/>
        <color indexed="8"/>
        <rFont val="Calibri"/>
        <family val="2"/>
        <scheme val="minor"/>
      </rPr>
      <t>Por concepto de Servicio de  Consultoria para el Diseño y Desarrollo  de un Registro Interno de Atenciones de esta Institución</t>
    </r>
  </si>
  <si>
    <t>2.2.8.7.06</t>
  </si>
  <si>
    <t>N/A</t>
  </si>
  <si>
    <t>Cargo sobre diferencias cambiarias en compra de divisas y comisiones por transferencias al extranjero , periodo de noviembre 2023</t>
  </si>
  <si>
    <t>Comisiones Bancarias ,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</si>
</sst>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  <numFmt numFmtId="171" formatCode="_([$$-1C0A]* #,##0.00_);_([$$-1C0A]* \(#,##0.00\);_([$$-1C0A]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rgb="FF333333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43" fontId="11" fillId="0" borderId="8" xfId="3" applyFont="1" applyBorder="1"/>
    <xf numFmtId="165" fontId="13" fillId="0" borderId="8" xfId="1" applyFont="1" applyBorder="1" applyAlignment="1">
      <alignment wrapText="1"/>
    </xf>
    <xf numFmtId="43" fontId="14" fillId="0" borderId="8" xfId="3" applyFont="1" applyBorder="1"/>
    <xf numFmtId="0" fontId="14" fillId="0" borderId="8" xfId="0" applyFont="1" applyBorder="1" applyAlignment="1">
      <alignment vertical="center"/>
    </xf>
    <xf numFmtId="170" fontId="13" fillId="0" borderId="8" xfId="0" applyNumberFormat="1" applyFont="1" applyBorder="1" applyAlignment="1">
      <alignment wrapText="1"/>
    </xf>
    <xf numFmtId="168" fontId="14" fillId="0" borderId="8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vertical="center"/>
    </xf>
    <xf numFmtId="0" fontId="14" fillId="0" borderId="8" xfId="1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166" fontId="14" fillId="0" borderId="8" xfId="0" applyNumberFormat="1" applyFont="1" applyBorder="1" applyAlignment="1">
      <alignment vertical="center"/>
    </xf>
    <xf numFmtId="167" fontId="14" fillId="0" borderId="8" xfId="0" applyNumberFormat="1" applyFont="1" applyBorder="1" applyAlignment="1">
      <alignment horizontal="center" vertical="center"/>
    </xf>
    <xf numFmtId="170" fontId="14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vertical="center"/>
    </xf>
    <xf numFmtId="169" fontId="18" fillId="0" borderId="8" xfId="1" applyNumberFormat="1" applyFont="1" applyBorder="1" applyAlignment="1">
      <alignment wrapText="1"/>
    </xf>
    <xf numFmtId="170" fontId="18" fillId="0" borderId="8" xfId="0" applyNumberFormat="1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44" fontId="19" fillId="0" borderId="6" xfId="0" applyNumberFormat="1" applyFont="1" applyBorder="1"/>
    <xf numFmtId="44" fontId="19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65" fontId="20" fillId="0" borderId="8" xfId="1" applyFont="1" applyBorder="1" applyAlignment="1">
      <alignment vertical="center"/>
    </xf>
    <xf numFmtId="14" fontId="11" fillId="0" borderId="14" xfId="0" applyNumberFormat="1" applyFont="1" applyBorder="1" applyAlignment="1">
      <alignment horizontal="center" vertical="center"/>
    </xf>
    <xf numFmtId="43" fontId="11" fillId="0" borderId="14" xfId="3" applyFont="1" applyBorder="1"/>
    <xf numFmtId="43" fontId="14" fillId="0" borderId="8" xfId="0" applyNumberFormat="1" applyFont="1" applyBorder="1"/>
    <xf numFmtId="166" fontId="22" fillId="0" borderId="8" xfId="0" applyNumberFormat="1" applyFont="1" applyBorder="1" applyAlignment="1">
      <alignment horizontal="center" vertical="center"/>
    </xf>
    <xf numFmtId="43" fontId="23" fillId="0" borderId="8" xfId="3" applyFont="1" applyBorder="1" applyAlignment="1"/>
    <xf numFmtId="167" fontId="22" fillId="0" borderId="8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8" fontId="7" fillId="0" borderId="8" xfId="3" applyNumberFormat="1" applyFont="1" applyBorder="1"/>
    <xf numFmtId="0" fontId="0" fillId="0" borderId="8" xfId="0" applyBorder="1"/>
    <xf numFmtId="14" fontId="11" fillId="0" borderId="14" xfId="0" applyNumberFormat="1" applyFont="1" applyBorder="1" applyAlignment="1">
      <alignment horizontal="left" vertical="center"/>
    </xf>
    <xf numFmtId="43" fontId="11" fillId="0" borderId="10" xfId="3" applyFont="1" applyBorder="1"/>
    <xf numFmtId="166" fontId="17" fillId="0" borderId="14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44" fontId="14" fillId="0" borderId="8" xfId="2" applyFont="1" applyFill="1" applyBorder="1"/>
    <xf numFmtId="14" fontId="31" fillId="0" borderId="8" xfId="0" applyNumberFormat="1" applyFont="1" applyBorder="1" applyAlignment="1">
      <alignment horizontal="left" vertical="center"/>
    </xf>
    <xf numFmtId="0" fontId="32" fillId="0" borderId="8" xfId="0" applyFont="1" applyBorder="1" applyAlignment="1">
      <alignment horizontal="center"/>
    </xf>
    <xf numFmtId="44" fontId="7" fillId="0" borderId="8" xfId="2" applyFont="1" applyFill="1" applyBorder="1"/>
    <xf numFmtId="44" fontId="33" fillId="0" borderId="8" xfId="2" applyFont="1" applyFill="1" applyBorder="1" applyAlignment="1">
      <alignment wrapText="1"/>
    </xf>
    <xf numFmtId="44" fontId="30" fillId="0" borderId="8" xfId="2" applyFont="1" applyFill="1" applyBorder="1"/>
    <xf numFmtId="0" fontId="34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14" fontId="7" fillId="0" borderId="12" xfId="0" applyNumberFormat="1" applyFont="1" applyBorder="1" applyAlignment="1">
      <alignment horizontal="left" wrapText="1"/>
    </xf>
    <xf numFmtId="0" fontId="21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43" fontId="23" fillId="0" borderId="8" xfId="3" applyFont="1" applyBorder="1" applyAlignment="1">
      <alignment wrapText="1"/>
    </xf>
    <xf numFmtId="167" fontId="22" fillId="0" borderId="8" xfId="0" applyNumberFormat="1" applyFont="1" applyBorder="1" applyAlignment="1">
      <alignment horizontal="center" vertical="center" wrapText="1"/>
    </xf>
    <xf numFmtId="168" fontId="7" fillId="0" borderId="8" xfId="3" applyNumberFormat="1" applyFont="1" applyBorder="1" applyAlignment="1">
      <alignment wrapText="1"/>
    </xf>
    <xf numFmtId="43" fontId="7" fillId="0" borderId="8" xfId="3" applyFont="1" applyBorder="1" applyAlignment="1">
      <alignment wrapText="1"/>
    </xf>
    <xf numFmtId="14" fontId="7" fillId="0" borderId="8" xfId="0" applyNumberFormat="1" applyFont="1" applyBorder="1" applyAlignment="1">
      <alignment horizontal="left" wrapText="1"/>
    </xf>
    <xf numFmtId="14" fontId="0" fillId="0" borderId="0" xfId="0" applyNumberFormat="1" applyAlignment="1">
      <alignment wrapText="1"/>
    </xf>
    <xf numFmtId="0" fontId="11" fillId="0" borderId="8" xfId="0" applyFont="1" applyBorder="1" applyAlignment="1">
      <alignment horizontal="center" wrapText="1"/>
    </xf>
    <xf numFmtId="43" fontId="11" fillId="0" borderId="10" xfId="3" applyFont="1" applyBorder="1" applyAlignment="1">
      <alignment wrapText="1"/>
    </xf>
    <xf numFmtId="0" fontId="14" fillId="0" borderId="8" xfId="1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171" fontId="7" fillId="0" borderId="8" xfId="3" applyNumberFormat="1" applyFont="1" applyBorder="1" applyAlignment="1">
      <alignment wrapText="1"/>
    </xf>
    <xf numFmtId="44" fontId="17" fillId="0" borderId="8" xfId="2" applyFont="1" applyBorder="1" applyAlignment="1">
      <alignment vertical="center"/>
    </xf>
    <xf numFmtId="44" fontId="16" fillId="0" borderId="10" xfId="2" applyFont="1" applyBorder="1"/>
    <xf numFmtId="0" fontId="33" fillId="0" borderId="10" xfId="0" applyFont="1" applyBorder="1" applyAlignment="1">
      <alignment wrapText="1"/>
    </xf>
    <xf numFmtId="44" fontId="14" fillId="0" borderId="8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1</xdr:row>
      <xdr:rowOff>76200</xdr:rowOff>
    </xdr:from>
    <xdr:to>
      <xdr:col>5</xdr:col>
      <xdr:colOff>885826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1" y="266700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43"/>
  <sheetViews>
    <sheetView tabSelected="1" topLeftCell="C1" workbookViewId="0">
      <selection activeCell="I31" sqref="I31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4.710937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5" ht="15.75" x14ac:dyDescent="0.25">
      <c r="A8" s="112" t="s">
        <v>13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5" x14ac:dyDescent="0.25">
      <c r="A9" s="113" t="s">
        <v>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41</v>
      </c>
      <c r="I12" s="32" t="s">
        <v>42</v>
      </c>
      <c r="J12" s="33" t="s">
        <v>11</v>
      </c>
      <c r="K12" s="3" t="s">
        <v>8</v>
      </c>
      <c r="L12" s="3" t="s">
        <v>10</v>
      </c>
      <c r="M12" s="11" t="s">
        <v>43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>
        <v>0</v>
      </c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78.75" x14ac:dyDescent="0.25">
      <c r="A14" s="66" t="s">
        <v>40</v>
      </c>
      <c r="B14" s="38" t="s">
        <v>23</v>
      </c>
      <c r="C14" t="s">
        <v>27</v>
      </c>
      <c r="D14" s="43" t="s">
        <v>7</v>
      </c>
      <c r="E14" s="75" t="s">
        <v>31</v>
      </c>
      <c r="F14" s="44"/>
      <c r="G14" s="44"/>
      <c r="H14" s="86">
        <v>77237.430000000022</v>
      </c>
      <c r="I14" s="67">
        <v>0</v>
      </c>
      <c r="J14" s="45">
        <v>0</v>
      </c>
      <c r="K14" s="46"/>
      <c r="L14" s="47"/>
      <c r="M14" s="65">
        <f>M13+H14+I14-K14</f>
        <v>77237.430000000022</v>
      </c>
      <c r="N14" s="9"/>
    </row>
    <row r="15" spans="1:15" ht="61.5" customHeight="1" x14ac:dyDescent="0.25">
      <c r="A15" s="66" t="s">
        <v>40</v>
      </c>
      <c r="B15" s="13" t="s">
        <v>5</v>
      </c>
      <c r="C15" s="39" t="s">
        <v>21</v>
      </c>
      <c r="D15" s="57" t="s">
        <v>22</v>
      </c>
      <c r="E15" s="73" t="s">
        <v>32</v>
      </c>
      <c r="F15" s="55">
        <v>187456.43679166064</v>
      </c>
      <c r="G15" s="56">
        <v>69.069999999999993</v>
      </c>
      <c r="H15" s="87">
        <v>12969044.23</v>
      </c>
      <c r="I15" s="41"/>
      <c r="J15" s="41">
        <v>0</v>
      </c>
      <c r="K15" s="41">
        <v>0</v>
      </c>
      <c r="L15" s="72">
        <v>0</v>
      </c>
      <c r="M15" s="65">
        <f>M14+H15+I15-K15</f>
        <v>13046281.66</v>
      </c>
      <c r="N15" s="9"/>
      <c r="O15" s="9"/>
    </row>
    <row r="16" spans="1:15" ht="45.75" customHeight="1" x14ac:dyDescent="0.25">
      <c r="A16" s="66" t="s">
        <v>40</v>
      </c>
      <c r="B16" s="15" t="s">
        <v>24</v>
      </c>
      <c r="C16" s="49" t="s">
        <v>25</v>
      </c>
      <c r="D16" s="43" t="s">
        <v>15</v>
      </c>
      <c r="E16" s="76" t="s">
        <v>26</v>
      </c>
      <c r="F16" s="54"/>
      <c r="G16" s="53"/>
      <c r="H16" s="88">
        <v>1229489.98</v>
      </c>
      <c r="I16" s="40">
        <v>0</v>
      </c>
      <c r="J16" s="68">
        <v>0</v>
      </c>
      <c r="K16" s="108">
        <v>0</v>
      </c>
      <c r="L16" s="47"/>
      <c r="M16" s="65">
        <f>M15+H16+I16-K16</f>
        <v>14275771.640000001</v>
      </c>
      <c r="N16" s="9"/>
    </row>
    <row r="17" spans="1:14" ht="95.25" customHeight="1" x14ac:dyDescent="0.25">
      <c r="A17" s="84">
        <v>45237</v>
      </c>
      <c r="B17" s="38" t="s">
        <v>66</v>
      </c>
      <c r="C17" s="85">
        <v>323</v>
      </c>
      <c r="D17" s="22" t="s">
        <v>7</v>
      </c>
      <c r="E17" s="82" t="s">
        <v>68</v>
      </c>
      <c r="F17" s="81"/>
      <c r="G17" s="83"/>
      <c r="H17" s="67"/>
      <c r="I17" s="68"/>
      <c r="J17" s="107"/>
      <c r="K17" s="72">
        <v>18153.45</v>
      </c>
      <c r="L17" t="s">
        <v>69</v>
      </c>
      <c r="M17" s="65">
        <f>M16+H17+I17-K17</f>
        <v>14257618.190000001</v>
      </c>
    </row>
    <row r="18" spans="1:14" ht="93" customHeight="1" x14ac:dyDescent="0.25">
      <c r="A18" s="84">
        <v>45237</v>
      </c>
      <c r="B18" s="38" t="s">
        <v>66</v>
      </c>
      <c r="C18" s="85">
        <v>324</v>
      </c>
      <c r="D18" s="22" t="s">
        <v>7</v>
      </c>
      <c r="E18" s="82" t="s">
        <v>70</v>
      </c>
      <c r="F18" s="78"/>
      <c r="G18" s="81"/>
      <c r="H18" s="83"/>
      <c r="I18" s="67"/>
      <c r="J18" s="68"/>
      <c r="K18" s="110">
        <v>1800</v>
      </c>
      <c r="L18" s="46" t="s">
        <v>67</v>
      </c>
      <c r="M18" s="65">
        <f t="shared" ref="M18:M33" si="0">M17+H18+I18-K18</f>
        <v>14255818.190000001</v>
      </c>
      <c r="N18" s="9"/>
    </row>
    <row r="19" spans="1:14" ht="60" customHeight="1" x14ac:dyDescent="0.25">
      <c r="A19" s="91">
        <v>45233</v>
      </c>
      <c r="B19" s="13" t="s">
        <v>24</v>
      </c>
      <c r="C19" s="92" t="s">
        <v>44</v>
      </c>
      <c r="D19" s="93" t="s">
        <v>15</v>
      </c>
      <c r="E19" s="74" t="s">
        <v>59</v>
      </c>
      <c r="F19" s="90"/>
      <c r="G19" s="94"/>
      <c r="H19" s="95">
        <v>0</v>
      </c>
      <c r="I19" s="96"/>
      <c r="J19" s="97">
        <v>0</v>
      </c>
      <c r="K19" s="106">
        <v>10847.46</v>
      </c>
      <c r="L19" s="98" t="s">
        <v>37</v>
      </c>
      <c r="M19" s="65">
        <f t="shared" si="0"/>
        <v>14244970.73</v>
      </c>
      <c r="N19" s="9"/>
    </row>
    <row r="20" spans="1:14" ht="69.75" customHeight="1" x14ac:dyDescent="0.25">
      <c r="A20" s="91">
        <v>45233</v>
      </c>
      <c r="B20" s="13" t="s">
        <v>24</v>
      </c>
      <c r="C20" s="92" t="s">
        <v>45</v>
      </c>
      <c r="D20" s="93" t="s">
        <v>15</v>
      </c>
      <c r="E20" s="74" t="s">
        <v>58</v>
      </c>
      <c r="F20" s="90"/>
      <c r="G20" s="94"/>
      <c r="H20" s="95">
        <v>0</v>
      </c>
      <c r="I20" s="96"/>
      <c r="J20" s="97">
        <v>0</v>
      </c>
      <c r="K20" s="106">
        <v>10847.46</v>
      </c>
      <c r="L20" s="98" t="s">
        <v>37</v>
      </c>
      <c r="M20" s="65">
        <f t="shared" si="0"/>
        <v>14234123.27</v>
      </c>
      <c r="N20" s="9"/>
    </row>
    <row r="21" spans="1:14" ht="106.5" customHeight="1" x14ac:dyDescent="0.25">
      <c r="A21" s="91">
        <v>45244</v>
      </c>
      <c r="B21" s="13" t="s">
        <v>24</v>
      </c>
      <c r="C21" s="92" t="s">
        <v>46</v>
      </c>
      <c r="D21" s="93" t="s">
        <v>15</v>
      </c>
      <c r="E21" s="74" t="s">
        <v>60</v>
      </c>
      <c r="F21" s="90"/>
      <c r="G21" s="94"/>
      <c r="H21" s="95">
        <v>0</v>
      </c>
      <c r="I21" s="96"/>
      <c r="J21" s="97">
        <v>0</v>
      </c>
      <c r="K21" s="106">
        <v>136404.95000000001</v>
      </c>
      <c r="L21" s="98" t="s">
        <v>47</v>
      </c>
      <c r="M21" s="65">
        <f t="shared" si="0"/>
        <v>14097718.32</v>
      </c>
      <c r="N21" s="9"/>
    </row>
    <row r="22" spans="1:14" ht="94.5" customHeight="1" x14ac:dyDescent="0.25">
      <c r="A22" s="91">
        <v>45258</v>
      </c>
      <c r="B22" s="13" t="s">
        <v>24</v>
      </c>
      <c r="C22" s="92" t="s">
        <v>48</v>
      </c>
      <c r="D22" s="105" t="s">
        <v>15</v>
      </c>
      <c r="E22" s="74" t="s">
        <v>61</v>
      </c>
      <c r="F22" s="90"/>
      <c r="G22" s="94"/>
      <c r="H22" s="95"/>
      <c r="I22" s="96"/>
      <c r="J22" s="97">
        <v>0</v>
      </c>
      <c r="K22" s="106">
        <v>4400</v>
      </c>
      <c r="L22" s="98" t="s">
        <v>49</v>
      </c>
      <c r="M22" s="65">
        <f t="shared" si="0"/>
        <v>14093318.32</v>
      </c>
      <c r="N22" s="9"/>
    </row>
    <row r="23" spans="1:14" ht="111" customHeight="1" x14ac:dyDescent="0.25">
      <c r="A23" s="91"/>
      <c r="B23" s="13" t="s">
        <v>24</v>
      </c>
      <c r="C23" s="92" t="s">
        <v>50</v>
      </c>
      <c r="D23" s="105" t="s">
        <v>15</v>
      </c>
      <c r="E23" s="74" t="s">
        <v>62</v>
      </c>
      <c r="F23" s="90"/>
      <c r="G23" s="94"/>
      <c r="H23" s="95"/>
      <c r="I23" s="96"/>
      <c r="J23" s="97">
        <v>0</v>
      </c>
      <c r="K23" s="106">
        <v>4400</v>
      </c>
      <c r="L23" s="98" t="s">
        <v>49</v>
      </c>
      <c r="M23" s="65">
        <f t="shared" si="0"/>
        <v>14088918.32</v>
      </c>
      <c r="N23" s="9"/>
    </row>
    <row r="24" spans="1:14" ht="111.75" customHeight="1" x14ac:dyDescent="0.25">
      <c r="A24" s="91"/>
      <c r="B24" s="13" t="s">
        <v>24</v>
      </c>
      <c r="C24" s="92" t="s">
        <v>51</v>
      </c>
      <c r="D24" s="105" t="s">
        <v>15</v>
      </c>
      <c r="E24" s="74" t="s">
        <v>63</v>
      </c>
      <c r="F24" s="90"/>
      <c r="G24" s="94"/>
      <c r="H24" s="95"/>
      <c r="I24" s="96"/>
      <c r="J24" s="97">
        <v>0</v>
      </c>
      <c r="K24" s="106">
        <v>4400</v>
      </c>
      <c r="L24" s="98" t="s">
        <v>49</v>
      </c>
      <c r="M24" s="65">
        <f t="shared" si="0"/>
        <v>14084518.32</v>
      </c>
      <c r="N24" s="9"/>
    </row>
    <row r="25" spans="1:14" ht="113.25" customHeight="1" x14ac:dyDescent="0.25">
      <c r="A25" s="99"/>
      <c r="B25" s="13" t="s">
        <v>24</v>
      </c>
      <c r="C25" s="92" t="s">
        <v>52</v>
      </c>
      <c r="D25" s="105" t="s">
        <v>15</v>
      </c>
      <c r="E25" s="74" t="s">
        <v>64</v>
      </c>
      <c r="F25" s="90"/>
      <c r="G25" s="94"/>
      <c r="H25" s="95"/>
      <c r="I25" s="96"/>
      <c r="J25" s="97">
        <v>0</v>
      </c>
      <c r="K25" s="106">
        <v>4400</v>
      </c>
      <c r="L25" s="98" t="s">
        <v>49</v>
      </c>
      <c r="M25" s="65">
        <f t="shared" si="0"/>
        <v>14080118.32</v>
      </c>
      <c r="N25" s="9"/>
    </row>
    <row r="26" spans="1:14" ht="18.75" customHeight="1" x14ac:dyDescent="0.25">
      <c r="A26" s="99"/>
      <c r="B26" s="13" t="s">
        <v>24</v>
      </c>
      <c r="C26" s="92" t="s">
        <v>53</v>
      </c>
      <c r="D26" s="105" t="s">
        <v>15</v>
      </c>
      <c r="E26" s="89" t="s">
        <v>54</v>
      </c>
      <c r="F26" s="90"/>
      <c r="G26" s="94"/>
      <c r="H26" s="95"/>
      <c r="I26" s="96"/>
      <c r="J26" s="97">
        <v>0</v>
      </c>
      <c r="K26" s="106">
        <v>0</v>
      </c>
      <c r="L26" s="98" t="s">
        <v>49</v>
      </c>
      <c r="M26" s="65">
        <f t="shared" si="0"/>
        <v>14080118.32</v>
      </c>
      <c r="N26" s="9"/>
    </row>
    <row r="27" spans="1:14" ht="84" customHeight="1" x14ac:dyDescent="0.25">
      <c r="A27" s="99"/>
      <c r="B27" s="13" t="s">
        <v>24</v>
      </c>
      <c r="C27" s="92" t="s">
        <v>55</v>
      </c>
      <c r="D27" s="105" t="s">
        <v>15</v>
      </c>
      <c r="E27" s="74" t="s">
        <v>65</v>
      </c>
      <c r="F27" s="90"/>
      <c r="G27" s="94"/>
      <c r="H27" s="95"/>
      <c r="I27" s="96"/>
      <c r="J27" s="97">
        <v>0</v>
      </c>
      <c r="K27" s="106">
        <v>12600</v>
      </c>
      <c r="L27" s="98" t="s">
        <v>49</v>
      </c>
      <c r="M27" s="65">
        <f t="shared" si="0"/>
        <v>14067518.32</v>
      </c>
      <c r="N27" s="9"/>
    </row>
    <row r="28" spans="1:14" ht="123.75" customHeight="1" x14ac:dyDescent="0.25">
      <c r="A28" s="100">
        <v>45252</v>
      </c>
      <c r="B28" s="13" t="s">
        <v>24</v>
      </c>
      <c r="C28" s="101" t="s">
        <v>56</v>
      </c>
      <c r="D28" s="105" t="s">
        <v>15</v>
      </c>
      <c r="E28" s="74" t="s">
        <v>57</v>
      </c>
      <c r="F28" s="90"/>
      <c r="G28" s="94"/>
      <c r="H28" s="95">
        <v>0</v>
      </c>
      <c r="I28" s="96"/>
      <c r="J28" s="97">
        <v>0</v>
      </c>
      <c r="K28" s="106">
        <v>72000</v>
      </c>
      <c r="L28" s="103" t="s">
        <v>38</v>
      </c>
      <c r="M28" s="65">
        <f t="shared" si="0"/>
        <v>13995518.32</v>
      </c>
      <c r="N28" s="9"/>
    </row>
    <row r="29" spans="1:14" ht="77.25" customHeight="1" x14ac:dyDescent="0.25">
      <c r="A29" s="104">
        <v>45258</v>
      </c>
      <c r="B29" s="13" t="s">
        <v>5</v>
      </c>
      <c r="C29" s="39" t="s">
        <v>71</v>
      </c>
      <c r="D29" s="57" t="s">
        <v>22</v>
      </c>
      <c r="E29" s="109" t="s">
        <v>75</v>
      </c>
      <c r="F29" s="90"/>
      <c r="G29" s="94" t="s">
        <v>73</v>
      </c>
      <c r="H29" s="95"/>
      <c r="I29" s="96"/>
      <c r="J29" s="97">
        <v>458.22</v>
      </c>
      <c r="K29" s="102">
        <v>26550</v>
      </c>
      <c r="L29" s="103" t="s">
        <v>74</v>
      </c>
      <c r="M29" s="65">
        <f t="shared" si="0"/>
        <v>13968968.32</v>
      </c>
      <c r="N29" s="9"/>
    </row>
    <row r="30" spans="1:14" ht="39" customHeight="1" x14ac:dyDescent="0.25">
      <c r="A30" s="104">
        <v>45258</v>
      </c>
      <c r="B30" s="13" t="s">
        <v>5</v>
      </c>
      <c r="C30" s="39" t="s">
        <v>72</v>
      </c>
      <c r="D30" s="57" t="s">
        <v>22</v>
      </c>
      <c r="E30" s="109" t="s">
        <v>76</v>
      </c>
      <c r="F30" s="78"/>
      <c r="G30" s="69">
        <v>57.941099999999999</v>
      </c>
      <c r="H30" s="70"/>
      <c r="I30" s="71"/>
      <c r="J30" s="77">
        <v>1893.99</v>
      </c>
      <c r="K30" s="80">
        <v>109740</v>
      </c>
      <c r="L30" s="47" t="s">
        <v>77</v>
      </c>
      <c r="M30" s="65">
        <f t="shared" si="0"/>
        <v>13859228.32</v>
      </c>
      <c r="N30" s="9"/>
    </row>
    <row r="31" spans="1:14" ht="64.5" customHeight="1" x14ac:dyDescent="0.25">
      <c r="A31" s="79">
        <v>45260</v>
      </c>
      <c r="B31" s="13" t="s">
        <v>24</v>
      </c>
      <c r="C31" s="101" t="s">
        <v>78</v>
      </c>
      <c r="D31" s="22" t="s">
        <v>7</v>
      </c>
      <c r="E31" s="74" t="s">
        <v>79</v>
      </c>
      <c r="F31" s="78"/>
      <c r="G31" s="69"/>
      <c r="H31" s="70"/>
      <c r="I31" s="71"/>
      <c r="J31" s="77"/>
      <c r="K31" s="80">
        <v>13795.08</v>
      </c>
      <c r="L31" s="47"/>
      <c r="M31" s="65">
        <f t="shared" si="0"/>
        <v>13845433.24</v>
      </c>
      <c r="N31" s="9"/>
    </row>
    <row r="32" spans="1:14" ht="42" customHeight="1" x14ac:dyDescent="0.25">
      <c r="A32" s="79">
        <v>45260</v>
      </c>
      <c r="B32" s="38" t="s">
        <v>66</v>
      </c>
      <c r="C32" s="85" t="s">
        <v>78</v>
      </c>
      <c r="D32" s="22" t="s">
        <v>7</v>
      </c>
      <c r="E32" s="74" t="s">
        <v>80</v>
      </c>
      <c r="F32" s="78"/>
      <c r="G32" s="69"/>
      <c r="H32" s="70"/>
      <c r="I32" s="71"/>
      <c r="J32" s="77"/>
      <c r="K32" s="80">
        <v>191.22</v>
      </c>
      <c r="L32" s="47"/>
      <c r="M32" s="65">
        <f t="shared" si="0"/>
        <v>13845242.02</v>
      </c>
      <c r="N32" s="9"/>
    </row>
    <row r="33" spans="1:14" ht="32.25" thickBot="1" x14ac:dyDescent="0.3">
      <c r="A33" s="34">
        <v>45260</v>
      </c>
      <c r="B33" s="38" t="s">
        <v>66</v>
      </c>
      <c r="C33" s="85" t="s">
        <v>78</v>
      </c>
      <c r="D33" s="105" t="s">
        <v>15</v>
      </c>
      <c r="E33" s="74" t="s">
        <v>80</v>
      </c>
      <c r="F33" s="50"/>
      <c r="G33" s="52"/>
      <c r="H33" s="48"/>
      <c r="I33" s="48"/>
      <c r="J33" s="51"/>
      <c r="K33" s="42">
        <v>342.13</v>
      </c>
      <c r="L33" s="47"/>
      <c r="M33" s="65">
        <f t="shared" si="0"/>
        <v>13844899.889999999</v>
      </c>
      <c r="N33" s="9"/>
    </row>
    <row r="34" spans="1:14" ht="15.75" x14ac:dyDescent="0.25">
      <c r="A34" s="25"/>
      <c r="B34" s="26"/>
      <c r="C34" s="26"/>
      <c r="D34" s="60"/>
      <c r="E34" s="60"/>
      <c r="F34" s="60"/>
      <c r="G34" s="60"/>
      <c r="H34" s="61">
        <f>SUM(H13:H33)</f>
        <v>14275771.640000001</v>
      </c>
      <c r="I34" s="61">
        <f>SUM(I13:I33)</f>
        <v>0</v>
      </c>
      <c r="J34" s="62">
        <f>SUM(J13:J33)</f>
        <v>2352.21</v>
      </c>
      <c r="K34" s="63">
        <f>SUM(K13:K33)</f>
        <v>430871.75</v>
      </c>
      <c r="L34" s="60"/>
      <c r="M34" s="64">
        <f>H34+I34-K34</f>
        <v>13844899.890000001</v>
      </c>
    </row>
    <row r="35" spans="1:14" ht="19.5" thickBot="1" x14ac:dyDescent="0.35">
      <c r="A35" s="3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8"/>
    </row>
    <row r="36" spans="1:14" ht="18.75" x14ac:dyDescent="0.3">
      <c r="B36" s="28"/>
      <c r="C36" s="28"/>
      <c r="D36" s="28"/>
      <c r="E36" s="28"/>
      <c r="F36" s="28"/>
      <c r="G36" s="28"/>
      <c r="H36" s="31"/>
      <c r="I36" s="31"/>
      <c r="J36" s="29"/>
      <c r="K36" s="30"/>
      <c r="L36" s="28"/>
      <c r="M36" s="59"/>
    </row>
    <row r="37" spans="1:14" x14ac:dyDescent="0.25">
      <c r="B37" s="28"/>
      <c r="C37" s="28"/>
      <c r="D37" s="28"/>
      <c r="E37" s="28"/>
      <c r="F37" s="28"/>
      <c r="G37" s="28"/>
      <c r="H37" s="28"/>
      <c r="I37" s="31"/>
      <c r="J37" s="28"/>
      <c r="K37" s="28"/>
      <c r="L37" s="28"/>
      <c r="M37" s="31"/>
    </row>
    <row r="38" spans="1:14" x14ac:dyDescent="0.25">
      <c r="B38" s="28"/>
      <c r="C38" s="28" t="s">
        <v>17</v>
      </c>
      <c r="D38" s="28"/>
      <c r="E38" s="28"/>
      <c r="F38" s="28" t="s">
        <v>6</v>
      </c>
      <c r="G38" s="28"/>
      <c r="H38" s="28"/>
      <c r="I38" s="28"/>
      <c r="J38" s="28"/>
      <c r="K38" s="28" t="s">
        <v>16</v>
      </c>
      <c r="L38" s="28"/>
      <c r="M38" s="31"/>
    </row>
    <row r="39" spans="1:14" x14ac:dyDescent="0.25">
      <c r="B39" s="28"/>
      <c r="C39" s="28" t="s">
        <v>18</v>
      </c>
      <c r="D39" s="28"/>
      <c r="E39" s="28"/>
      <c r="F39" s="28" t="s">
        <v>19</v>
      </c>
      <c r="G39" s="28"/>
      <c r="H39" s="28"/>
      <c r="I39" s="28"/>
      <c r="J39" s="28"/>
      <c r="K39" s="28" t="s">
        <v>20</v>
      </c>
      <c r="L39" s="28"/>
      <c r="M39" s="31">
        <f>H15-J28</f>
        <v>12969044.23</v>
      </c>
    </row>
    <row r="40" spans="1:14" x14ac:dyDescent="0.25">
      <c r="B40" s="28"/>
      <c r="C40" s="28" t="s">
        <v>29</v>
      </c>
      <c r="D40" s="28"/>
      <c r="E40" s="28"/>
      <c r="F40" s="28" t="s">
        <v>28</v>
      </c>
      <c r="G40" s="28"/>
      <c r="H40" s="28"/>
      <c r="I40" s="28"/>
      <c r="J40" s="28"/>
      <c r="K40" s="28" t="s">
        <v>30</v>
      </c>
      <c r="L40" s="28"/>
      <c r="M40" s="31"/>
    </row>
    <row r="43" spans="1:14" x14ac:dyDescent="0.25">
      <c r="H43" s="37"/>
      <c r="I43" s="37"/>
    </row>
  </sheetData>
  <mergeCells count="3">
    <mergeCell ref="A7:M7"/>
    <mergeCell ref="A8:M8"/>
    <mergeCell ref="A9:M9"/>
  </mergeCells>
  <pageMargins left="0.62992125984251968" right="0.51181102362204722" top="0.31496062992125984" bottom="0.74803149606299213" header="0.31496062992125984" footer="0.55118110236220474"/>
  <pageSetup scale="50" fitToWidth="0" orientation="landscape" r:id="rId1"/>
  <headerFooter>
    <oddFooter>&amp;L&amp;P/pag/2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C14"/>
  <sheetViews>
    <sheetView workbookViewId="0">
      <selection activeCell="B14" sqref="B14"/>
    </sheetView>
  </sheetViews>
  <sheetFormatPr baseColWidth="10" defaultRowHeight="15" x14ac:dyDescent="0.25"/>
  <sheetData>
    <row r="2" spans="1:3" x14ac:dyDescent="0.25">
      <c r="A2" t="s">
        <v>33</v>
      </c>
    </row>
    <row r="3" spans="1:3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3" x14ac:dyDescent="0.25">
      <c r="A5" t="s">
        <v>34</v>
      </c>
    </row>
    <row r="8" spans="1:3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3" x14ac:dyDescent="0.25">
      <c r="B10" t="s">
        <v>35</v>
      </c>
    </row>
    <row r="11" spans="1:3" x14ac:dyDescent="0.25">
      <c r="B11" t="str">
        <f>LOWER(B10)</f>
        <v>pago galardonada con la medalla al merito de la mujer dominicana, en el renglon empresaria destacada en el año 2021, como premio otorgado por los patrocinadores</v>
      </c>
    </row>
    <row r="13" spans="1:3" x14ac:dyDescent="0.25">
      <c r="B13" t="s">
        <v>36</v>
      </c>
    </row>
    <row r="14" spans="1:3" x14ac:dyDescent="0.25">
      <c r="B14" t="str">
        <f>LOWER(B13)</f>
        <v>pago galardonada con la medalla al merito de la mujer dominicana, en el renglon labor comunitaria año 2021, como premio otorgado por los patrocinadores.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18184e8-f819-41aa-a9f7-6e228bc2f0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2023-12-14T14:35:03Z</cp:lastPrinted>
  <dcterms:created xsi:type="dcterms:W3CDTF">2018-10-19T15:39:09Z</dcterms:created>
  <dcterms:modified xsi:type="dcterms:W3CDTF">2023-12-14T14:42:36Z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