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TRANSP. ENERO2024\"/>
    </mc:Choice>
  </mc:AlternateContent>
  <xr:revisionPtr revIDLastSave="0" documentId="13_ncr:1_{AF553582-1DA3-41CE-8972-00D39D3B0107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feb2022'!$A$1:$M$36</definedName>
    <definedName name="_xlnm.Print_Titles" localSheetId="0">'enero feb2022'!$1:$12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50" l="1"/>
  <c r="M23" i="50"/>
  <c r="M24" i="50" s="1"/>
  <c r="M25" i="50" s="1"/>
  <c r="K25" i="50"/>
  <c r="K23" i="50"/>
  <c r="B22" i="51" l="1"/>
  <c r="B36" i="51" l="1"/>
  <c r="B33" i="51"/>
  <c r="B30" i="51"/>
  <c r="B27" i="51"/>
  <c r="B19" i="51"/>
  <c r="J27" i="50" l="1"/>
  <c r="I27" i="50" l="1"/>
  <c r="B14" i="51" l="1"/>
  <c r="B11" i="51"/>
  <c r="B8" i="51"/>
  <c r="C3" i="51"/>
  <c r="M13" i="50" l="1"/>
  <c r="M14" i="50" s="1"/>
  <c r="M15" i="50" l="1"/>
  <c r="M16" i="50" s="1"/>
  <c r="M17" i="50" s="1"/>
  <c r="M18" i="50" s="1"/>
  <c r="M19" i="50" s="1"/>
  <c r="M20" i="50" s="1"/>
  <c r="M21" i="50" s="1"/>
  <c r="M22" i="50" s="1"/>
  <c r="M27" i="50"/>
  <c r="H27" i="50"/>
  <c r="M28" i="50"/>
</calcChain>
</file>

<file path=xl/sharedStrings.xml><?xml version="1.0" encoding="utf-8"?>
<sst xmlns="http://schemas.openxmlformats.org/spreadsheetml/2006/main" count="89" uniqueCount="67">
  <si>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</si>
  <si>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</si>
  <si>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</si>
  <si>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</si>
  <si>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</si>
  <si>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</si>
  <si>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</si>
  <si>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</si>
  <si>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</si>
  <si>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</si>
  <si>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</si>
  <si>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</si>
  <si>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</si>
  <si>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</si>
  <si>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</si>
  <si>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</si>
  <si>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</si>
  <si>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</si>
  <si>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</si>
  <si>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</si>
  <si>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</si>
  <si>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</si>
  <si>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</si>
  <si>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KOREA</t>
  </si>
  <si>
    <t>Korea</t>
  </si>
  <si>
    <t>TRANSFERENCIA KOREA , d/f 17/11/2022</t>
  </si>
  <si>
    <t>4to Aporte , Para selección de Centros Educativos , para la formación de Jovenes multipicadores 2023</t>
  </si>
  <si>
    <t>ENC. CONTABILIDAD</t>
  </si>
  <si>
    <t>CONTADORA</t>
  </si>
  <si>
    <t>DIR.FINANCIERO</t>
  </si>
  <si>
    <t>AGO NCF: B1500000408, POR NOTIFICAR LAS CITACIONES DE COMPARECENCIA DE LOS CASOS DE REGIMEN DE VISITA, GUARDA, CUSTODIA Y PENSION ALIMENTICIA, VINCULADOS A LOS SERVICIOS QUE BRINDA EL DEPARTAMENTO DE ATENCIO A LA VIOLENCIA.</t>
  </si>
  <si>
    <t>AGO GALARDONADA CON LA MEDALLA AL MERITO DE LA MUJER DOMINICANA, EN EL RENGLON FEMINISTA EN EL AÑO 2022, COMO PREMIO OTORGADO POR LOS PATROCINADORES.</t>
  </si>
  <si>
    <t>PAGO GALARDONADA CON LA MEDALLA AL MERITO DE LA MUJER DOMINICANA, EN EL RENGLON EMPRESARIA DESTACADA EN EL AÑO 2021, COMO PREMIO OTORGADO POR LOS PATROCINADORES</t>
  </si>
  <si>
    <t>PAGO GALARDONADA CON LA MEDALLA AL MERITO DE LA MUJER DOMINICANA, EN EL RENGLON LABOR COMUNITARIA AÑO 2021, COMO PREMIO OTORGADO POR LOS PATROCINADORES.</t>
  </si>
  <si>
    <t>2.2.8.8.01</t>
  </si>
  <si>
    <t>Bce 30/11/2023</t>
  </si>
  <si>
    <t>Transferencia  via Cta Unicia del Tesoro (COLECTORA)</t>
  </si>
  <si>
    <t>PAGO NCF: B1500002348, POR DEDUCIBLE CORRESPONDIENTE A LA REPACION DEL FRENTIL COMPLETO DE LA CAMIONETA CHEVROLET COLORADO 2019, PLACA EL09072, ASIGNADA A LA DIRECCION DE COMUNICACIONES.</t>
  </si>
  <si>
    <t>OPERATIVA</t>
  </si>
  <si>
    <t>PAGO DE RETENCIONES DEL 10% , A SUPLIDORES DEL ESTADO, CORRESPONDIENTE AL DE MES OCTUBRE 2023. ,PROYECTO KOREA</t>
  </si>
  <si>
    <t xml:space="preserve">COLECTOR </t>
  </si>
  <si>
    <t>PAGO NCF: B1500000139, POR SERVICIO DE REFRIGERIOS Y ALMUERZOS PARA LOS TALLERES DE RECORRIDO AL 4TO. GRUPO DE MULTIPLICADORES/AS DEL PROYECTO DE PREVENCION DE EMBARAZO EN ADOLESCENTES Y FORTALECIMIENTO DE LA SALUD INTEGRAL DE ADOLESCENTES FASE III.</t>
  </si>
  <si>
    <t>PAGO VIATICOS PARA ASISTIR A LOS TALLERES DEL PROYECTO PREVENCION DE EMBARAZOS Y FORTALECIMIENTO INTEGRAL DE ADOLESCENTES EN REPUBLICA DOMINICANA, FASE III, EFECTUADO EN SAN JUAN EL 24 DE NOVIEMBRE 2023.</t>
  </si>
  <si>
    <t>SANFRA</t>
  </si>
  <si>
    <t>WALQUIRIA</t>
  </si>
  <si>
    <t>YUDELKA BELLO DE TAVAREZ</t>
  </si>
  <si>
    <t>2.2.8.2.01</t>
  </si>
  <si>
    <r>
      <t xml:space="preserve">“Donacion Cooperacion Española ;  para la </t>
    </r>
    <r>
      <rPr>
        <b/>
        <sz val="12"/>
        <color indexed="8"/>
        <rFont val="Calibri Light"/>
        <family val="2"/>
        <scheme val="major"/>
      </rPr>
      <t xml:space="preserve">Mejora de la Calidad de los Servicios dirigidos a la Atención y Protección Eficaz a Víctimas de Violencia de Género en  República </t>
    </r>
  </si>
  <si>
    <t>PAGO NCF: B1500002347, POR DEDUCIBLE CORRESPONDIENTE A LA REPACION, PINTURA, CAMBIO Y REEMPLAZO DE PIEZAS DE LA JEEPETA TOTOYA PRADO, AÑO 2016, PLACA EG02647, ASIGNADA AL DESPACHO.</t>
  </si>
  <si>
    <t>Operativa</t>
  </si>
  <si>
    <t>N/A</t>
  </si>
  <si>
    <r>
      <t xml:space="preserve">Del 31 </t>
    </r>
    <r>
      <rPr>
        <b/>
        <u/>
        <sz val="11"/>
        <color theme="1"/>
        <rFont val="Calibri"/>
        <family val="2"/>
        <scheme val="minor"/>
      </rPr>
      <t xml:space="preserve"> DE DICIEMBRE 2023  AL 31 DE ENERO  del 2024</t>
    </r>
  </si>
  <si>
    <r>
      <rPr>
        <b/>
        <sz val="11"/>
        <color theme="1"/>
        <rFont val="Calibri"/>
        <family val="2"/>
        <scheme val="minor"/>
      </rPr>
      <t>Balance Inicial del 31 Diciembre 2023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</si>
  <si>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ENERO  2024</t>
  </si>
  <si>
    <t>Balance al 31 DE ENERO 2024</t>
  </si>
  <si>
    <t>CK.327</t>
  </si>
  <si>
    <t>Ck.328</t>
  </si>
  <si>
    <r>
      <t>Pago al</t>
    </r>
    <r>
      <rPr>
        <b/>
        <sz val="12"/>
        <color rgb="FF000000"/>
        <rFont val="Calibri Light"/>
        <family val="2"/>
        <scheme val="major"/>
      </rPr>
      <t xml:space="preserve"> Colector de Impuestos Internos</t>
    </r>
    <r>
      <rPr>
        <sz val="12"/>
        <color indexed="8"/>
        <rFont val="Calibri Light"/>
        <family val="2"/>
        <scheme val="major"/>
      </rPr>
      <t xml:space="preserve"> ,por concepto de rtetenciones del 5% y 10% , meses  noviembre y dciembre 2023</t>
    </r>
  </si>
  <si>
    <r>
      <t>Pago al</t>
    </r>
    <r>
      <rPr>
        <b/>
        <sz val="12"/>
        <color rgb="FF000000"/>
        <rFont val="Calibri Light"/>
        <family val="2"/>
        <scheme val="major"/>
      </rPr>
      <t xml:space="preserve"> Colector de Impuestos Internos </t>
    </r>
    <r>
      <rPr>
        <sz val="12"/>
        <color indexed="8"/>
        <rFont val="Calibri Light"/>
        <family val="2"/>
        <scheme val="major"/>
      </rPr>
      <t>,por concepto de rtetenciones del ITBIS  , mes noviembre 2023</t>
    </r>
  </si>
  <si>
    <t>CK 1783</t>
  </si>
  <si>
    <t>CK 1784</t>
  </si>
  <si>
    <r>
      <t xml:space="preserve">Cargos bancarios corresp. Al mes </t>
    </r>
    <r>
      <rPr>
        <b/>
        <sz val="12"/>
        <color rgb="FF000000"/>
        <rFont val="Calibri Light"/>
        <family val="2"/>
        <scheme val="major"/>
      </rPr>
      <t>ENERO  2024</t>
    </r>
  </si>
  <si>
    <r>
      <t>Pago al</t>
    </r>
    <r>
      <rPr>
        <b/>
        <sz val="12"/>
        <color rgb="FF000000"/>
        <rFont val="Calibri Light"/>
        <family val="2"/>
        <scheme val="major"/>
      </rPr>
      <t xml:space="preserve"> Colector de Impuestos Internos </t>
    </r>
    <r>
      <rPr>
        <sz val="12"/>
        <color indexed="8"/>
        <rFont val="Calibri Light"/>
        <family val="2"/>
        <scheme val="major"/>
      </rPr>
      <t>,por concepto de rtetenciones del ITBIS  , mes diciembre 2023</t>
    </r>
  </si>
  <si>
    <t>Reintegro ck.326</t>
  </si>
  <si>
    <t>Cargos Comision por Estado Retenido , mes enero 2024</t>
  </si>
  <si>
    <t>Cargos Banreservas por diferencia en compra de divisas US$, Enero 2024</t>
  </si>
  <si>
    <t>Cargos Comision por Transferencia de Divisas ,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</si>
</sst>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b/>
      <sz val="10"/>
      <color theme="1"/>
      <name val="Abadi"/>
      <family val="2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name val="Calibri Light"/>
      <family val="2"/>
      <scheme val="major"/>
    </font>
    <font>
      <i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165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44" fontId="8" fillId="0" borderId="8" xfId="2" applyFont="1" applyBorder="1" applyAlignment="1"/>
    <xf numFmtId="0" fontId="2" fillId="0" borderId="9" xfId="0" applyFont="1" applyBorder="1"/>
    <xf numFmtId="0" fontId="10" fillId="0" borderId="7" xfId="0" applyFont="1" applyBorder="1"/>
    <xf numFmtId="0" fontId="9" fillId="0" borderId="5" xfId="0" applyFont="1" applyBorder="1"/>
    <xf numFmtId="0" fontId="9" fillId="0" borderId="0" xfId="0" applyFont="1"/>
    <xf numFmtId="168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  <xf numFmtId="43" fontId="0" fillId="0" borderId="0" xfId="0" applyNumberFormat="1"/>
    <xf numFmtId="14" fontId="10" fillId="0" borderId="8" xfId="0" applyNumberFormat="1" applyFont="1" applyBorder="1" applyAlignment="1">
      <alignment horizontal="center" wrapText="1"/>
    </xf>
    <xf numFmtId="44" fontId="13" fillId="0" borderId="6" xfId="0" applyNumberFormat="1" applyFont="1" applyBorder="1"/>
    <xf numFmtId="44" fontId="13" fillId="0" borderId="0" xfId="0" applyNumberFormat="1" applyFont="1"/>
    <xf numFmtId="0" fontId="4" fillId="0" borderId="7" xfId="0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165" fontId="4" fillId="0" borderId="7" xfId="1" applyFont="1" applyBorder="1" applyAlignment="1"/>
    <xf numFmtId="165" fontId="4" fillId="0" borderId="11" xfId="1" applyFont="1" applyBorder="1" applyAlignment="1"/>
    <xf numFmtId="14" fontId="11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left" vertical="center"/>
    </xf>
    <xf numFmtId="14" fontId="14" fillId="0" borderId="8" xfId="0" applyNumberFormat="1" applyFont="1" applyBorder="1" applyAlignment="1">
      <alignment horizontal="left" vertical="center"/>
    </xf>
    <xf numFmtId="14" fontId="7" fillId="0" borderId="12" xfId="0" applyNumberFormat="1" applyFont="1" applyBorder="1" applyAlignment="1">
      <alignment horizontal="left" wrapText="1"/>
    </xf>
    <xf numFmtId="4" fontId="0" fillId="0" borderId="0" xfId="0" applyNumberFormat="1"/>
    <xf numFmtId="165" fontId="0" fillId="0" borderId="0" xfId="1" applyFont="1"/>
    <xf numFmtId="0" fontId="0" fillId="3" borderId="0" xfId="0" applyFill="1"/>
    <xf numFmtId="0" fontId="15" fillId="0" borderId="0" xfId="0" applyFont="1"/>
    <xf numFmtId="0" fontId="16" fillId="0" borderId="8" xfId="0" applyFont="1" applyBorder="1" applyAlignment="1">
      <alignment vertical="center"/>
    </xf>
    <xf numFmtId="0" fontId="17" fillId="0" borderId="8" xfId="0" applyFont="1" applyBorder="1" applyAlignment="1">
      <alignment wrapText="1"/>
    </xf>
    <xf numFmtId="43" fontId="19" fillId="0" borderId="14" xfId="3" applyFont="1" applyBorder="1"/>
    <xf numFmtId="165" fontId="16" fillId="0" borderId="8" xfId="1" applyFont="1" applyBorder="1" applyAlignment="1">
      <alignment vertical="center"/>
    </xf>
    <xf numFmtId="0" fontId="16" fillId="0" borderId="8" xfId="1" applyNumberFormat="1" applyFont="1" applyBorder="1" applyAlignment="1">
      <alignment horizontal="center" vertical="center"/>
    </xf>
    <xf numFmtId="165" fontId="20" fillId="0" borderId="8" xfId="1" applyFont="1" applyBorder="1" applyAlignment="1">
      <alignment vertical="center"/>
    </xf>
    <xf numFmtId="0" fontId="19" fillId="0" borderId="8" xfId="0" applyFont="1" applyBorder="1" applyAlignment="1">
      <alignment horizontal="center"/>
    </xf>
    <xf numFmtId="0" fontId="21" fillId="0" borderId="8" xfId="0" applyFont="1" applyBorder="1" applyAlignment="1">
      <alignment vertical="center" wrapText="1"/>
    </xf>
    <xf numFmtId="169" fontId="22" fillId="0" borderId="8" xfId="1" applyNumberFormat="1" applyFont="1" applyBorder="1" applyAlignment="1">
      <alignment wrapText="1"/>
    </xf>
    <xf numFmtId="170" fontId="22" fillId="0" borderId="8" xfId="0" applyNumberFormat="1" applyFont="1" applyBorder="1" applyAlignment="1">
      <alignment wrapText="1"/>
    </xf>
    <xf numFmtId="44" fontId="22" fillId="0" borderId="8" xfId="2" applyFont="1" applyFill="1" applyBorder="1" applyAlignment="1">
      <alignment wrapText="1"/>
    </xf>
    <xf numFmtId="165" fontId="18" fillId="0" borderId="8" xfId="1" applyFont="1" applyBorder="1" applyAlignment="1">
      <alignment wrapText="1"/>
    </xf>
    <xf numFmtId="165" fontId="16" fillId="0" borderId="8" xfId="1" applyFont="1" applyBorder="1" applyAlignment="1">
      <alignment horizontal="center" vertical="center"/>
    </xf>
    <xf numFmtId="0" fontId="19" fillId="0" borderId="12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166" fontId="24" fillId="0" borderId="8" xfId="0" applyNumberFormat="1" applyFont="1" applyBorder="1" applyAlignment="1">
      <alignment vertical="center"/>
    </xf>
    <xf numFmtId="166" fontId="24" fillId="0" borderId="8" xfId="0" applyNumberFormat="1" applyFont="1" applyBorder="1" applyAlignment="1">
      <alignment horizontal="center" vertical="center"/>
    </xf>
    <xf numFmtId="44" fontId="16" fillId="0" borderId="8" xfId="2" applyFont="1" applyFill="1" applyBorder="1"/>
    <xf numFmtId="43" fontId="19" fillId="0" borderId="8" xfId="3" applyFont="1" applyBorder="1"/>
    <xf numFmtId="43" fontId="16" fillId="0" borderId="8" xfId="0" applyNumberFormat="1" applyFont="1" applyBorder="1"/>
    <xf numFmtId="44" fontId="25" fillId="0" borderId="10" xfId="2" applyFont="1" applyBorder="1"/>
    <xf numFmtId="0" fontId="20" fillId="0" borderId="13" xfId="0" applyFont="1" applyBorder="1" applyAlignment="1">
      <alignment wrapText="1"/>
    </xf>
    <xf numFmtId="166" fontId="24" fillId="0" borderId="14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0" fontId="15" fillId="0" borderId="8" xfId="0" applyFont="1" applyBorder="1"/>
    <xf numFmtId="44" fontId="16" fillId="0" borderId="8" xfId="2" applyFont="1" applyBorder="1" applyAlignment="1">
      <alignment vertical="center"/>
    </xf>
    <xf numFmtId="0" fontId="28" fillId="0" borderId="8" xfId="0" applyFont="1" applyBorder="1" applyAlignment="1">
      <alignment horizontal="center" wrapText="1"/>
    </xf>
    <xf numFmtId="0" fontId="16" fillId="0" borderId="8" xfId="0" applyFont="1" applyBorder="1" applyAlignment="1">
      <alignment vertical="center" wrapText="1"/>
    </xf>
    <xf numFmtId="0" fontId="29" fillId="0" borderId="10" xfId="0" applyFont="1" applyBorder="1" applyAlignment="1">
      <alignment wrapText="1"/>
    </xf>
    <xf numFmtId="0" fontId="15" fillId="0" borderId="8" xfId="0" applyFont="1" applyBorder="1" applyAlignment="1">
      <alignment wrapText="1"/>
    </xf>
    <xf numFmtId="166" fontId="26" fillId="0" borderId="8" xfId="0" applyNumberFormat="1" applyFont="1" applyBorder="1" applyAlignment="1">
      <alignment horizontal="center" vertical="center" wrapText="1"/>
    </xf>
    <xf numFmtId="43" fontId="30" fillId="0" borderId="8" xfId="3" applyFont="1" applyBorder="1" applyAlignment="1">
      <alignment wrapText="1"/>
    </xf>
    <xf numFmtId="167" fontId="26" fillId="0" borderId="8" xfId="0" applyNumberFormat="1" applyFont="1" applyBorder="1" applyAlignment="1">
      <alignment horizontal="center" vertical="center" wrapText="1"/>
    </xf>
    <xf numFmtId="168" fontId="19" fillId="0" borderId="8" xfId="3" applyNumberFormat="1" applyFont="1" applyBorder="1" applyAlignment="1">
      <alignment wrapText="1"/>
    </xf>
    <xf numFmtId="43" fontId="19" fillId="0" borderId="8" xfId="3" applyFont="1" applyBorder="1" applyAlignment="1">
      <alignment wrapText="1"/>
    </xf>
    <xf numFmtId="0" fontId="26" fillId="0" borderId="8" xfId="0" applyFont="1" applyBorder="1" applyAlignment="1">
      <alignment vertical="center" wrapText="1"/>
    </xf>
    <xf numFmtId="166" fontId="26" fillId="0" borderId="8" xfId="0" applyNumberFormat="1" applyFont="1" applyBorder="1" applyAlignment="1">
      <alignment horizontal="center" vertical="center"/>
    </xf>
    <xf numFmtId="43" fontId="30" fillId="0" borderId="8" xfId="3" applyFont="1" applyBorder="1" applyAlignment="1"/>
    <xf numFmtId="167" fontId="26" fillId="0" borderId="8" xfId="0" applyNumberFormat="1" applyFont="1" applyBorder="1" applyAlignment="1">
      <alignment horizontal="center" vertical="center"/>
    </xf>
    <xf numFmtId="168" fontId="19" fillId="0" borderId="8" xfId="3" applyNumberFormat="1" applyFont="1" applyBorder="1"/>
    <xf numFmtId="43" fontId="19" fillId="0" borderId="10" xfId="3" applyFont="1" applyBorder="1"/>
    <xf numFmtId="0" fontId="26" fillId="0" borderId="8" xfId="0" applyFont="1" applyBorder="1" applyAlignment="1">
      <alignment vertical="center"/>
    </xf>
    <xf numFmtId="167" fontId="16" fillId="0" borderId="8" xfId="0" applyNumberFormat="1" applyFont="1" applyBorder="1" applyAlignment="1">
      <alignment vertical="center"/>
    </xf>
    <xf numFmtId="167" fontId="16" fillId="0" borderId="8" xfId="0" applyNumberFormat="1" applyFont="1" applyBorder="1" applyAlignment="1">
      <alignment horizontal="center" vertical="center"/>
    </xf>
    <xf numFmtId="43" fontId="16" fillId="0" borderId="8" xfId="3" applyFont="1" applyBorder="1"/>
    <xf numFmtId="0" fontId="12" fillId="0" borderId="8" xfId="0" applyFont="1" applyBorder="1" applyAlignment="1">
      <alignment horizontal="center" vertical="center" wrapText="1"/>
    </xf>
    <xf numFmtId="43" fontId="11" fillId="0" borderId="8" xfId="3" applyFont="1" applyBorder="1"/>
    <xf numFmtId="43" fontId="7" fillId="0" borderId="8" xfId="3" applyFont="1" applyBorder="1"/>
    <xf numFmtId="43" fontId="0" fillId="0" borderId="8" xfId="3" applyFont="1" applyBorder="1"/>
    <xf numFmtId="0" fontId="0" fillId="4" borderId="8" xfId="0" applyFill="1" applyBorder="1"/>
    <xf numFmtId="0" fontId="0" fillId="0" borderId="8" xfId="0" applyBorder="1"/>
    <xf numFmtId="43" fontId="19" fillId="4" borderId="8" xfId="3" applyFont="1" applyFill="1" applyBorder="1"/>
    <xf numFmtId="0" fontId="6" fillId="0" borderId="8" xfId="0" applyFont="1" applyBorder="1" applyAlignment="1">
      <alignment wrapText="1"/>
    </xf>
    <xf numFmtId="0" fontId="29" fillId="0" borderId="15" xfId="0" applyFont="1" applyBorder="1" applyAlignment="1">
      <alignment wrapText="1"/>
    </xf>
    <xf numFmtId="0" fontId="15" fillId="0" borderId="16" xfId="0" applyFont="1" applyBorder="1"/>
    <xf numFmtId="166" fontId="26" fillId="0" borderId="17" xfId="0" applyNumberFormat="1" applyFont="1" applyBorder="1" applyAlignment="1">
      <alignment horizontal="center" vertical="center"/>
    </xf>
    <xf numFmtId="0" fontId="29" fillId="0" borderId="0" xfId="0" applyFont="1" applyAlignment="1">
      <alignment wrapText="1"/>
    </xf>
    <xf numFmtId="166" fontId="16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0" fontId="4" fillId="0" borderId="0" xfId="0" applyFont="1"/>
    <xf numFmtId="0" fontId="10" fillId="0" borderId="9" xfId="0" applyFont="1" applyBorder="1"/>
    <xf numFmtId="167" fontId="4" fillId="0" borderId="11" xfId="0" applyNumberFormat="1" applyFont="1" applyBorder="1"/>
    <xf numFmtId="0" fontId="9" fillId="0" borderId="4" xfId="0" applyFont="1" applyBorder="1"/>
    <xf numFmtId="0" fontId="29" fillId="0" borderId="5" xfId="0" applyFont="1" applyBorder="1" applyAlignment="1">
      <alignment wrapText="1"/>
    </xf>
    <xf numFmtId="0" fontId="15" fillId="0" borderId="5" xfId="0" applyFont="1" applyBorder="1"/>
    <xf numFmtId="166" fontId="26" fillId="0" borderId="5" xfId="0" applyNumberFormat="1" applyFont="1" applyBorder="1" applyAlignment="1">
      <alignment horizontal="center" vertical="center"/>
    </xf>
    <xf numFmtId="43" fontId="30" fillId="0" borderId="6" xfId="3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Millares" xfId="1" builtinId="3"/>
    <cellStyle name="Millares 2 2 2" xfId="3" xr:uid="{00000000-0005-0000-0000-000001000000}"/>
    <cellStyle name="Moneda" xfId="2" builtinId="4"/>
    <cellStyle name="Normal" xfId="0" builtinId="0"/>
    <cellStyle name="Normal 2" xfId="4" xr:uid="{C0D9619A-ABA1-4886-B69C-5A7E30A0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66675</xdr:rowOff>
    </xdr:from>
    <xdr:to>
      <xdr:col>6</xdr:col>
      <xdr:colOff>200026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257175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9"/>
  <sheetViews>
    <sheetView tabSelected="1" topLeftCell="C1" workbookViewId="0">
      <selection activeCell="E6" sqref="E6"/>
    </sheetView>
  </sheetViews>
  <sheetFormatPr baseColWidth="10" defaultRowHeight="15" x14ac:dyDescent="0.25"/>
  <cols>
    <col min="1" max="1" width="15.42578125" customWidth="1"/>
    <col min="2" max="2" width="16.140625" customWidth="1"/>
    <col min="3" max="3" width="17.7109375" customWidth="1"/>
    <col min="4" max="4" width="13.2851562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7.28515625" customWidth="1"/>
    <col min="10" max="10" width="13" customWidth="1"/>
    <col min="11" max="11" width="15.140625" bestFit="1" customWidth="1"/>
    <col min="13" max="13" width="22.5703125" customWidth="1"/>
    <col min="14" max="14" width="15.7109375" customWidth="1"/>
    <col min="15" max="15" width="15.140625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21"/>
      <c r="K6" s="1"/>
      <c r="L6" s="1"/>
      <c r="M6" s="1"/>
    </row>
    <row r="7" spans="1:15" ht="18.75" x14ac:dyDescent="0.25">
      <c r="A7" s="122" t="s">
        <v>3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spans="1:15" ht="15.75" x14ac:dyDescent="0.25">
      <c r="A8" s="123" t="s">
        <v>13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1:15" x14ac:dyDescent="0.25">
      <c r="A9" s="124" t="s">
        <v>51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5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60" x14ac:dyDescent="0.25">
      <c r="A12" s="5" t="s">
        <v>0</v>
      </c>
      <c r="B12" s="3" t="s">
        <v>4</v>
      </c>
      <c r="C12" s="2" t="s">
        <v>1</v>
      </c>
      <c r="D12" s="3" t="s">
        <v>9</v>
      </c>
      <c r="E12" s="4" t="s">
        <v>2</v>
      </c>
      <c r="F12" s="3" t="s">
        <v>14</v>
      </c>
      <c r="G12" s="10" t="s">
        <v>12</v>
      </c>
      <c r="H12" s="32" t="s">
        <v>52</v>
      </c>
      <c r="I12" s="32" t="s">
        <v>53</v>
      </c>
      <c r="J12" s="33" t="s">
        <v>11</v>
      </c>
      <c r="K12" s="3" t="s">
        <v>8</v>
      </c>
      <c r="L12" s="3" t="s">
        <v>10</v>
      </c>
      <c r="M12" s="11" t="s">
        <v>54</v>
      </c>
    </row>
    <row r="13" spans="1:15" x14ac:dyDescent="0.25">
      <c r="A13" s="23"/>
      <c r="B13" s="36"/>
      <c r="C13" s="14"/>
      <c r="D13" s="22"/>
      <c r="E13" s="12"/>
      <c r="F13" s="16"/>
      <c r="G13" s="17"/>
      <c r="H13" s="24"/>
      <c r="I13" s="24"/>
      <c r="J13" s="18"/>
      <c r="K13" s="19">
        <v>0</v>
      </c>
      <c r="L13" s="20"/>
      <c r="M13" s="19">
        <f>H13+I13-K13</f>
        <v>0</v>
      </c>
      <c r="N13" s="9"/>
    </row>
    <row r="14" spans="1:15" ht="61.5" customHeight="1" x14ac:dyDescent="0.25">
      <c r="A14" s="46" t="s">
        <v>35</v>
      </c>
      <c r="B14" s="13" t="s">
        <v>5</v>
      </c>
      <c r="C14" s="60" t="s">
        <v>21</v>
      </c>
      <c r="D14" s="61" t="s">
        <v>22</v>
      </c>
      <c r="E14" s="82" t="s">
        <v>47</v>
      </c>
      <c r="F14" s="62">
        <v>179438.17</v>
      </c>
      <c r="G14" s="63">
        <v>69.069999999999993</v>
      </c>
      <c r="H14" s="64">
        <v>12393794.23</v>
      </c>
      <c r="I14" s="65">
        <v>0</v>
      </c>
      <c r="J14" s="65">
        <v>0</v>
      </c>
      <c r="K14" s="65">
        <v>0</v>
      </c>
      <c r="L14" s="66">
        <v>0</v>
      </c>
      <c r="M14" s="59">
        <f>M13+H14+I14-K14</f>
        <v>12393794.23</v>
      </c>
      <c r="N14" s="9"/>
      <c r="O14" s="9"/>
    </row>
    <row r="15" spans="1:15" ht="45.75" customHeight="1" x14ac:dyDescent="0.25">
      <c r="A15" s="46" t="s">
        <v>35</v>
      </c>
      <c r="B15" s="15" t="s">
        <v>24</v>
      </c>
      <c r="C15" s="67" t="s">
        <v>25</v>
      </c>
      <c r="D15" s="54" t="s">
        <v>15</v>
      </c>
      <c r="E15" s="68" t="s">
        <v>26</v>
      </c>
      <c r="F15" s="69"/>
      <c r="G15" s="70"/>
      <c r="H15" s="71">
        <v>382253.16</v>
      </c>
      <c r="I15" s="72">
        <v>0</v>
      </c>
      <c r="J15" s="73">
        <v>0</v>
      </c>
      <c r="K15" s="74"/>
      <c r="L15" s="58"/>
      <c r="M15" s="59">
        <f>M14+H15+I15-K15</f>
        <v>12776047.390000001</v>
      </c>
      <c r="N15" s="9"/>
    </row>
    <row r="16" spans="1:15" ht="37.5" customHeight="1" x14ac:dyDescent="0.25">
      <c r="A16" s="48">
        <v>45280</v>
      </c>
      <c r="B16" s="99" t="s">
        <v>22</v>
      </c>
      <c r="C16" s="77"/>
      <c r="D16" s="54" t="s">
        <v>7</v>
      </c>
      <c r="E16" s="75" t="s">
        <v>36</v>
      </c>
      <c r="F16" s="78"/>
      <c r="G16" s="76"/>
      <c r="H16" s="71">
        <v>246161.36</v>
      </c>
      <c r="I16" s="56">
        <v>0</v>
      </c>
      <c r="J16" s="73"/>
      <c r="K16" s="79"/>
      <c r="L16" s="57"/>
      <c r="M16" s="59">
        <f t="shared" ref="M16:M25" si="0">M15+H16+I16-K16</f>
        <v>13022208.75</v>
      </c>
      <c r="N16" s="9"/>
    </row>
    <row r="17" spans="1:14" ht="60" customHeight="1" x14ac:dyDescent="0.25">
      <c r="A17" s="49">
        <v>45287</v>
      </c>
      <c r="B17" s="15" t="s">
        <v>24</v>
      </c>
      <c r="C17" s="80" t="s">
        <v>55</v>
      </c>
      <c r="D17" s="54" t="s">
        <v>7</v>
      </c>
      <c r="E17" s="82" t="s">
        <v>57</v>
      </c>
      <c r="F17" s="83"/>
      <c r="G17" s="84"/>
      <c r="H17" s="85"/>
      <c r="I17" s="86"/>
      <c r="J17" s="87"/>
      <c r="K17" s="100">
        <v>3348.33</v>
      </c>
      <c r="L17" s="53" t="s">
        <v>34</v>
      </c>
      <c r="M17" s="59">
        <f t="shared" si="0"/>
        <v>13018860.42</v>
      </c>
      <c r="N17" s="9"/>
    </row>
    <row r="18" spans="1:14" ht="57" customHeight="1" x14ac:dyDescent="0.25">
      <c r="A18" s="49">
        <v>45261</v>
      </c>
      <c r="B18" s="13" t="s">
        <v>24</v>
      </c>
      <c r="C18" s="80" t="s">
        <v>56</v>
      </c>
      <c r="D18" s="81" t="s">
        <v>15</v>
      </c>
      <c r="E18" s="82" t="s">
        <v>58</v>
      </c>
      <c r="F18" s="83"/>
      <c r="G18" s="84"/>
      <c r="H18" s="85">
        <v>0</v>
      </c>
      <c r="I18" s="86"/>
      <c r="J18" s="87"/>
      <c r="K18" s="100">
        <v>370</v>
      </c>
      <c r="L18" s="78" t="s">
        <v>34</v>
      </c>
      <c r="M18" s="59">
        <f t="shared" si="0"/>
        <v>13018490.42</v>
      </c>
      <c r="N18" s="9"/>
    </row>
    <row r="19" spans="1:14" ht="28.5" customHeight="1" x14ac:dyDescent="0.25">
      <c r="A19" s="49"/>
      <c r="B19" s="13"/>
      <c r="C19" s="80"/>
      <c r="D19" s="81"/>
      <c r="E19" s="82" t="s">
        <v>63</v>
      </c>
      <c r="F19" s="83"/>
      <c r="G19" s="84"/>
      <c r="H19" s="85"/>
      <c r="I19" s="102">
        <v>33580.82</v>
      </c>
      <c r="J19" s="87"/>
      <c r="K19" s="100"/>
      <c r="L19" s="53"/>
      <c r="M19" s="59">
        <f t="shared" si="0"/>
        <v>13052071.24</v>
      </c>
      <c r="N19" s="9"/>
    </row>
    <row r="20" spans="1:14" ht="57" customHeight="1" x14ac:dyDescent="0.25">
      <c r="A20" s="49">
        <v>45272</v>
      </c>
      <c r="B20" s="13" t="s">
        <v>24</v>
      </c>
      <c r="C20" s="80" t="s">
        <v>59</v>
      </c>
      <c r="D20" s="81" t="s">
        <v>15</v>
      </c>
      <c r="E20" s="82" t="s">
        <v>57</v>
      </c>
      <c r="F20" s="83"/>
      <c r="G20" s="84"/>
      <c r="H20" s="85">
        <v>0</v>
      </c>
      <c r="I20" s="86"/>
      <c r="J20" s="87"/>
      <c r="K20" s="101">
        <v>41935.050000000003</v>
      </c>
      <c r="L20" s="88" t="s">
        <v>34</v>
      </c>
      <c r="M20" s="59">
        <f t="shared" si="0"/>
        <v>13010136.189999999</v>
      </c>
      <c r="N20" s="9"/>
    </row>
    <row r="21" spans="1:14" ht="61.5" customHeight="1" x14ac:dyDescent="0.25">
      <c r="A21" s="49">
        <v>45273</v>
      </c>
      <c r="B21" s="13" t="s">
        <v>24</v>
      </c>
      <c r="C21" s="80" t="s">
        <v>60</v>
      </c>
      <c r="D21" s="89" t="s">
        <v>15</v>
      </c>
      <c r="E21" s="82" t="s">
        <v>62</v>
      </c>
      <c r="F21" s="83"/>
      <c r="G21" s="84"/>
      <c r="H21" s="85">
        <v>0</v>
      </c>
      <c r="I21" s="86"/>
      <c r="J21" s="87"/>
      <c r="K21" s="101">
        <v>22183.200000000001</v>
      </c>
      <c r="L21" s="88" t="s">
        <v>34</v>
      </c>
      <c r="M21" s="59">
        <f t="shared" si="0"/>
        <v>12987952.99</v>
      </c>
      <c r="N21" s="9"/>
    </row>
    <row r="22" spans="1:14" ht="42" customHeight="1" x14ac:dyDescent="0.25">
      <c r="A22" s="47">
        <v>45289</v>
      </c>
      <c r="B22" s="38" t="s">
        <v>24</v>
      </c>
      <c r="C22" s="77" t="s">
        <v>50</v>
      </c>
      <c r="D22" s="95" t="s">
        <v>15</v>
      </c>
      <c r="E22" s="82" t="s">
        <v>61</v>
      </c>
      <c r="F22" s="78"/>
      <c r="G22" s="90"/>
      <c r="H22" s="91"/>
      <c r="I22" s="92"/>
      <c r="J22" s="93"/>
      <c r="K22" s="94">
        <v>483.34</v>
      </c>
      <c r="L22" s="58" t="s">
        <v>46</v>
      </c>
      <c r="M22" s="59">
        <f t="shared" si="0"/>
        <v>12987469.65</v>
      </c>
      <c r="N22" s="9"/>
    </row>
    <row r="23" spans="1:14" ht="42" customHeight="1" x14ac:dyDescent="0.25">
      <c r="A23" s="47"/>
      <c r="B23" s="38"/>
      <c r="C23" s="77"/>
      <c r="D23" s="95"/>
      <c r="E23" s="55" t="s">
        <v>65</v>
      </c>
      <c r="F23" s="103"/>
      <c r="G23" s="104"/>
      <c r="H23" s="104"/>
      <c r="I23" s="92"/>
      <c r="J23" s="93"/>
      <c r="K23" s="105">
        <f>5128.095*6</f>
        <v>30768.57</v>
      </c>
      <c r="L23" s="58" t="s">
        <v>46</v>
      </c>
      <c r="M23" s="59">
        <f t="shared" si="0"/>
        <v>12956701.08</v>
      </c>
      <c r="N23" s="9"/>
    </row>
    <row r="24" spans="1:14" ht="42" customHeight="1" x14ac:dyDescent="0.25">
      <c r="A24" s="47"/>
      <c r="B24" s="38"/>
      <c r="C24" s="77"/>
      <c r="D24" s="95"/>
      <c r="E24" s="83" t="s">
        <v>64</v>
      </c>
      <c r="F24" s="103"/>
      <c r="G24" s="104"/>
      <c r="H24" s="104"/>
      <c r="I24" s="92"/>
      <c r="J24" s="93"/>
      <c r="K24" s="105">
        <v>175</v>
      </c>
      <c r="L24" s="58" t="s">
        <v>46</v>
      </c>
      <c r="M24" s="59">
        <f t="shared" si="0"/>
        <v>12956526.08</v>
      </c>
      <c r="N24" s="9"/>
    </row>
    <row r="25" spans="1:14" ht="42" customHeight="1" x14ac:dyDescent="0.25">
      <c r="A25" s="47">
        <v>45289</v>
      </c>
      <c r="B25" s="38" t="s">
        <v>49</v>
      </c>
      <c r="C25" s="77" t="s">
        <v>50</v>
      </c>
      <c r="D25" s="54" t="s">
        <v>7</v>
      </c>
      <c r="E25" s="106" t="s">
        <v>66</v>
      </c>
      <c r="F25" s="103"/>
      <c r="G25" s="104"/>
      <c r="H25" s="104"/>
      <c r="I25" s="92"/>
      <c r="J25" s="93"/>
      <c r="K25" s="105">
        <f>3533.99*6</f>
        <v>21203.94</v>
      </c>
      <c r="L25" s="58" t="s">
        <v>46</v>
      </c>
      <c r="M25" s="59">
        <f t="shared" si="0"/>
        <v>12935322.140000001</v>
      </c>
      <c r="N25" s="9"/>
    </row>
    <row r="26" spans="1:14" ht="16.5" thickBot="1" x14ac:dyDescent="0.3">
      <c r="A26" s="34"/>
      <c r="B26" s="38"/>
      <c r="C26" s="77"/>
      <c r="D26" s="89"/>
      <c r="I26" s="96"/>
      <c r="J26" s="97"/>
      <c r="K26" s="98"/>
      <c r="L26" s="58"/>
      <c r="M26" s="59"/>
      <c r="N26" s="9"/>
    </row>
    <row r="27" spans="1:14" ht="15.75" x14ac:dyDescent="0.25">
      <c r="A27" s="25"/>
      <c r="B27" s="26"/>
      <c r="C27" s="115"/>
      <c r="D27" s="41"/>
      <c r="E27" s="107"/>
      <c r="F27" s="108"/>
      <c r="G27" s="109"/>
      <c r="H27" s="116">
        <f ca="1">SUM(H13:H29)</f>
        <v>13022208.75</v>
      </c>
      <c r="I27" s="42">
        <f>SUM(I13:I26)</f>
        <v>33580.82</v>
      </c>
      <c r="J27" s="43">
        <f>SUM(J13:J26)</f>
        <v>0</v>
      </c>
      <c r="K27" s="44">
        <f>SUM(K13:K26)</f>
        <v>120467.43</v>
      </c>
      <c r="L27" s="41"/>
      <c r="M27" s="45">
        <f ca="1">H27+I27-K27</f>
        <v>12935322.140000001</v>
      </c>
    </row>
    <row r="28" spans="1:14" ht="19.5" thickBot="1" x14ac:dyDescent="0.35">
      <c r="A28" s="35"/>
      <c r="B28" s="27"/>
      <c r="C28" s="117"/>
      <c r="D28" s="27"/>
      <c r="E28" s="118"/>
      <c r="F28" s="119"/>
      <c r="G28" s="120"/>
      <c r="H28" s="121"/>
      <c r="I28" s="27"/>
      <c r="J28" s="27"/>
      <c r="K28" s="27"/>
      <c r="L28" s="27"/>
      <c r="M28" s="39">
        <f ca="1">H27+I27</f>
        <v>0</v>
      </c>
    </row>
    <row r="29" spans="1:14" ht="18.75" x14ac:dyDescent="0.3">
      <c r="B29" s="28"/>
      <c r="C29" s="28"/>
      <c r="D29" s="28"/>
      <c r="E29" s="110"/>
      <c r="F29" s="111"/>
      <c r="G29" s="112"/>
      <c r="H29" s="113"/>
      <c r="I29" s="31"/>
      <c r="J29" s="29"/>
      <c r="K29" s="30"/>
      <c r="L29" s="28"/>
      <c r="M29" s="40"/>
    </row>
    <row r="30" spans="1:14" ht="15.75" x14ac:dyDescent="0.25">
      <c r="B30" s="28"/>
      <c r="C30" s="28"/>
      <c r="D30" s="28"/>
      <c r="E30" s="114"/>
      <c r="F30" s="114"/>
      <c r="G30" s="114"/>
      <c r="I30" s="31"/>
      <c r="J30" s="28"/>
      <c r="K30" s="28"/>
      <c r="L30" s="28"/>
      <c r="M30" s="31"/>
    </row>
    <row r="31" spans="1:14" x14ac:dyDescent="0.25">
      <c r="B31" s="28"/>
      <c r="C31" s="28" t="s">
        <v>17</v>
      </c>
      <c r="D31" s="28"/>
      <c r="E31" s="28"/>
      <c r="F31" s="28"/>
      <c r="G31" s="28"/>
      <c r="H31" s="28"/>
      <c r="I31" s="28"/>
      <c r="J31" s="28"/>
      <c r="K31" s="28" t="s">
        <v>16</v>
      </c>
      <c r="L31" s="28"/>
    </row>
    <row r="32" spans="1:14" x14ac:dyDescent="0.25">
      <c r="B32" s="28"/>
      <c r="C32" s="28" t="s">
        <v>18</v>
      </c>
      <c r="D32" s="28"/>
      <c r="E32" s="28"/>
      <c r="F32" s="28"/>
      <c r="G32" s="28"/>
      <c r="H32" s="31"/>
      <c r="I32" s="28"/>
      <c r="J32" s="28"/>
      <c r="K32" s="28" t="s">
        <v>20</v>
      </c>
      <c r="L32" s="28"/>
      <c r="M32" s="31"/>
    </row>
    <row r="33" spans="2:13" x14ac:dyDescent="0.25">
      <c r="B33" s="28"/>
      <c r="C33" s="28" t="s">
        <v>28</v>
      </c>
      <c r="D33" s="28"/>
      <c r="E33" s="28"/>
      <c r="F33" s="28"/>
      <c r="G33" s="28"/>
      <c r="H33" s="28"/>
      <c r="I33" s="28"/>
      <c r="J33" s="28"/>
      <c r="K33" s="28" t="s">
        <v>29</v>
      </c>
      <c r="L33" s="28"/>
      <c r="M33" s="31"/>
    </row>
    <row r="34" spans="2:13" x14ac:dyDescent="0.25">
      <c r="E34" s="28"/>
      <c r="F34" s="28" t="s">
        <v>6</v>
      </c>
      <c r="G34" s="28"/>
      <c r="H34" s="28"/>
    </row>
    <row r="35" spans="2:13" x14ac:dyDescent="0.25">
      <c r="E35" s="28"/>
      <c r="F35" s="28" t="s">
        <v>19</v>
      </c>
      <c r="G35" s="28"/>
      <c r="H35" s="28"/>
    </row>
    <row r="36" spans="2:13" x14ac:dyDescent="0.25">
      <c r="E36" s="28"/>
      <c r="F36" s="28" t="s">
        <v>27</v>
      </c>
      <c r="G36" s="28"/>
      <c r="H36" s="28"/>
      <c r="I36" s="37"/>
      <c r="M36" s="37"/>
    </row>
    <row r="37" spans="2:13" x14ac:dyDescent="0.25">
      <c r="M37" s="9"/>
    </row>
    <row r="39" spans="2:13" x14ac:dyDescent="0.25">
      <c r="H39" s="37"/>
    </row>
  </sheetData>
  <mergeCells count="3">
    <mergeCell ref="A7:M7"/>
    <mergeCell ref="A8:M8"/>
    <mergeCell ref="A9:M9"/>
  </mergeCells>
  <pageMargins left="0.62992125984251968" right="0.51181102362204722" top="0.31496062992125984" bottom="0.74803149606299213" header="0.31496062992125984" footer="0.55118110236220474"/>
  <pageSetup scale="50" fitToWidth="0" orientation="landscape" r:id="rId1"/>
  <headerFooter>
    <oddFooter>&amp;L&amp;P/pag/2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6F3C-E52A-4724-9FC2-AD1622AE6A02}">
  <dimension ref="A2:Y36"/>
  <sheetViews>
    <sheetView topLeftCell="A13" workbookViewId="0">
      <selection activeCell="B22" sqref="B22"/>
    </sheetView>
  </sheetViews>
  <sheetFormatPr baseColWidth="10" defaultRowHeight="15" x14ac:dyDescent="0.25"/>
  <sheetData>
    <row r="2" spans="1:14" x14ac:dyDescent="0.25">
      <c r="A2" t="s">
        <v>30</v>
      </c>
    </row>
    <row r="3" spans="1:14" x14ac:dyDescent="0.25">
      <c r="C3" t="str">
        <f>LOWER(A2)</f>
        <v>ago ncf: b1500000408, por notificar las citaciones de comparecencia de los casos de regimen de visita, guarda, custodia y pension alimenticia, vinculados a los servicios que brinda el departamento de atencio a la violencia.</v>
      </c>
    </row>
    <row r="5" spans="1:14" x14ac:dyDescent="0.25">
      <c r="A5" t="s">
        <v>31</v>
      </c>
    </row>
    <row r="8" spans="1:14" x14ac:dyDescent="0.25">
      <c r="B8" t="str">
        <f>LOWER(A5)</f>
        <v>ago galardonada con la medalla al merito de la mujer dominicana, en el renglon feminista en el año 2022, como premio otorgado por los patrocinadores.</v>
      </c>
    </row>
    <row r="10" spans="1:14" x14ac:dyDescent="0.25">
      <c r="B10" s="52" t="s">
        <v>32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x14ac:dyDescent="0.25">
      <c r="B11" s="52" t="str">
        <f>LOWER(B10)</f>
        <v>pago galardonada con la medalla al merito de la mujer dominicana, en el renglon empresaria destacada en el año 2021, como premio otorgado por los patrocinadores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x14ac:dyDescent="0.25">
      <c r="B13" s="52" t="s">
        <v>33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x14ac:dyDescent="0.25">
      <c r="B14" s="52" t="str">
        <f>LOWER(B13)</f>
        <v>pago galardonada con la medalla al merito de la mujer dominicana, en el renglon labor comunitaria año 2021, como premio otorgado por los patrocinadores.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7" spans="2:25" x14ac:dyDescent="0.25">
      <c r="B17" t="s">
        <v>38</v>
      </c>
    </row>
    <row r="18" spans="2:25" x14ac:dyDescent="0.25">
      <c r="B18" t="s">
        <v>37</v>
      </c>
    </row>
    <row r="19" spans="2:25" x14ac:dyDescent="0.25">
      <c r="B19" t="str">
        <f>LOWER(B18)</f>
        <v>pago ncf: b1500002348, por deducible correspondiente a la repacion del frentil completo de la camioneta chevrolet colorado 2019, placa el09072, asignada a la direccion de comunicaciones.</v>
      </c>
    </row>
    <row r="21" spans="2:25" x14ac:dyDescent="0.25">
      <c r="B21" t="s">
        <v>48</v>
      </c>
    </row>
    <row r="22" spans="2:25" x14ac:dyDescent="0.25">
      <c r="B22" t="str">
        <f>LOWER(B21)</f>
        <v>pago ncf: b1500002347, por deducible correspondiente a la repacion, pintura, cambio y reemplazo de piezas de la jeepeta totoya prado, año 2016, placa eg02647, asignada al despacho.</v>
      </c>
    </row>
    <row r="24" spans="2:25" x14ac:dyDescent="0.25">
      <c r="B24" t="s">
        <v>23</v>
      </c>
    </row>
    <row r="25" spans="2:25" x14ac:dyDescent="0.25">
      <c r="B25" t="s">
        <v>40</v>
      </c>
    </row>
    <row r="26" spans="2:25" x14ac:dyDescent="0.25">
      <c r="B26" t="s">
        <v>39</v>
      </c>
      <c r="L26" s="50">
        <v>13233.64</v>
      </c>
    </row>
    <row r="27" spans="2:25" x14ac:dyDescent="0.25">
      <c r="B27" t="str">
        <f>LOWER(B26)</f>
        <v>pago de retenciones del 10% , a suplidores del estado, correspondiente al de mes octubre 2023. ,proyecto korea</v>
      </c>
    </row>
    <row r="29" spans="2:25" x14ac:dyDescent="0.25">
      <c r="B29" t="s">
        <v>41</v>
      </c>
      <c r="X29" s="50">
        <v>181628.79999999999</v>
      </c>
      <c r="Y29" t="s">
        <v>43</v>
      </c>
    </row>
    <row r="30" spans="2:25" x14ac:dyDescent="0.25">
      <c r="B30" t="str">
        <f>LOWER(B29)</f>
        <v>pago ncf: b1500000139, por servicio de refrigerios y almuerzos para los talleres de recorrido al 4to. grupo de multiplicadores/as del proyecto de prevencion de embarazo en adolescentes y fortalecimiento de la salud integral de adolescentes fase iii.</v>
      </c>
    </row>
    <row r="32" spans="2:25" x14ac:dyDescent="0.25">
      <c r="B32" t="s">
        <v>42</v>
      </c>
      <c r="X32" s="51">
        <v>1500</v>
      </c>
      <c r="Y32" t="s">
        <v>44</v>
      </c>
    </row>
    <row r="33" spans="2:25" x14ac:dyDescent="0.25">
      <c r="B33" t="str">
        <f>LOWER(B32)</f>
        <v>pago viaticos para asistir a los talleres del proyecto prevencion de embarazos y fortalecimiento integral de adolescentes en republica dominicana, fase iii, efectuado en san juan el 24 de noviembre 2023.</v>
      </c>
      <c r="X33" s="51"/>
    </row>
    <row r="35" spans="2:25" x14ac:dyDescent="0.25">
      <c r="B35" t="s">
        <v>42</v>
      </c>
      <c r="X35" s="51">
        <v>1700</v>
      </c>
      <c r="Y35" t="s">
        <v>45</v>
      </c>
    </row>
    <row r="36" spans="2:25" x14ac:dyDescent="0.25">
      <c r="B36" t="str">
        <f>LOWER(B35)</f>
        <v>pago viaticos para asistir a los talleres del proyecto prevencion de embarazos y fortalecimiento integral de adolescentes en republica dominicana, fase iii, efectuado en san juan el 24 de noviembre 2023.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383BD-3C37-4805-9692-D5B2641F777A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718184e8-f819-41aa-a9f7-6e228bc2f04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Francisco Frias</cp:lastModifiedBy>
  <cp:lastPrinted>2024-02-20T18:19:34Z</cp:lastPrinted>
  <dcterms:created xsi:type="dcterms:W3CDTF">2018-10-19T15:39:09Z</dcterms:created>
  <dcterms:modified xsi:type="dcterms:W3CDTF">2024-02-20T19:43:42Z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