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rogramas\"/>
    </mc:Choice>
  </mc:AlternateContent>
  <bookViews>
    <workbookView xWindow="0" yWindow="0" windowWidth="21600" windowHeight="9135"/>
  </bookViews>
  <sheets>
    <sheet name="Matriz No Violencia " sheetId="2" r:id="rId1"/>
    <sheet name="DDESC" sheetId="6" r:id="rId2"/>
    <sheet name="Programas" sheetId="7" r:id="rId3"/>
    <sheet name="OBJ Reslt A01 " sheetId="8" r:id="rId4"/>
    <sheet name="Hoja1" sheetId="1" r:id="rId5"/>
  </sheets>
  <definedNames>
    <definedName name="_xlnm.Print_Area" localSheetId="1">DDESC!$A$1:$R$379</definedName>
    <definedName name="_xlnm.Print_Area" localSheetId="0">'Matriz No Violencia '!$A$1:$Q$142</definedName>
    <definedName name="_xlnm.Print_Area" localSheetId="3">'OBJ Reslt A01 '!$A$1:$E$86</definedName>
    <definedName name="_xlnm.Print_Area" localSheetId="2">Programas!$A$1:$F$147</definedName>
    <definedName name="Areas_Sustantivas">#REF!</definedName>
    <definedName name="Areas_Transversales">#REF!</definedName>
    <definedName name="Capitulo">#REF!</definedName>
    <definedName name="Direccion_General">#REF!</definedName>
    <definedName name="Nombres">#REF!</definedName>
    <definedName name="SubCapitulo">#REF!</definedName>
    <definedName name="_xlnm.Print_Titles" localSheetId="2">Programas!$2:$3</definedName>
    <definedName name="UnidadEjecutora">#REF!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5" i="8" l="1"/>
  <c r="D86" i="8" s="1"/>
  <c r="D77" i="8"/>
  <c r="D53" i="8"/>
  <c r="D31" i="8"/>
  <c r="D32" i="8" s="1"/>
  <c r="F43" i="7"/>
  <c r="F17" i="2" l="1"/>
  <c r="F18" i="2"/>
  <c r="G18" i="2"/>
  <c r="F19" i="2"/>
  <c r="G19" i="2" s="1"/>
  <c r="I19" i="2" s="1"/>
  <c r="J19" i="2"/>
  <c r="F20" i="2"/>
  <c r="G20" i="2"/>
  <c r="F21" i="2"/>
  <c r="G21" i="2" s="1"/>
  <c r="I21" i="2" s="1"/>
  <c r="J21" i="2"/>
  <c r="F22" i="2"/>
  <c r="G22" i="2"/>
  <c r="F23" i="2"/>
  <c r="G23" i="2"/>
  <c r="F24" i="2"/>
  <c r="G24" i="2" s="1"/>
  <c r="I24" i="2" s="1"/>
  <c r="J24" i="2"/>
  <c r="F25" i="2"/>
  <c r="G25" i="2"/>
  <c r="F26" i="2"/>
  <c r="G26" i="2" s="1"/>
  <c r="I26" i="2" s="1"/>
  <c r="J26" i="2"/>
  <c r="F27" i="2"/>
  <c r="G27" i="2"/>
  <c r="F28" i="2"/>
  <c r="G28" i="2"/>
  <c r="F29" i="2"/>
  <c r="G29" i="2" s="1"/>
  <c r="I29" i="2" s="1"/>
  <c r="J29" i="2"/>
  <c r="F30" i="2"/>
  <c r="G30" i="2"/>
  <c r="F31" i="2"/>
  <c r="G31" i="2" s="1"/>
  <c r="I31" i="2" s="1"/>
  <c r="J31" i="2"/>
  <c r="F32" i="2"/>
  <c r="F33" i="2"/>
  <c r="G33" i="2"/>
  <c r="I33" i="2"/>
  <c r="F34" i="2"/>
  <c r="G34" i="2" s="1"/>
  <c r="I34" i="2" s="1"/>
  <c r="H34" i="2"/>
  <c r="J34" i="2"/>
  <c r="F35" i="2"/>
  <c r="G35" i="2"/>
  <c r="I35" i="2"/>
  <c r="F36" i="2"/>
  <c r="G36" i="2" s="1"/>
  <c r="I36" i="2" s="1"/>
  <c r="H36" i="2"/>
  <c r="J36" i="2"/>
  <c r="F37" i="2"/>
  <c r="G37" i="2"/>
  <c r="I37" i="2"/>
  <c r="F44" i="2"/>
  <c r="F45" i="2"/>
  <c r="G45" i="2"/>
  <c r="F46" i="2"/>
  <c r="G46" i="2" s="1"/>
  <c r="I46" i="2" s="1"/>
  <c r="J46" i="2"/>
  <c r="F47" i="2"/>
  <c r="G47" i="2"/>
  <c r="F48" i="2"/>
  <c r="G48" i="2" s="1"/>
  <c r="I48" i="2" s="1"/>
  <c r="J48" i="2"/>
  <c r="F49" i="2"/>
  <c r="G49" i="2"/>
  <c r="F50" i="2"/>
  <c r="G50" i="2"/>
  <c r="F51" i="2"/>
  <c r="G51" i="2" s="1"/>
  <c r="I51" i="2" s="1"/>
  <c r="J51" i="2"/>
  <c r="F58" i="2"/>
  <c r="G58" i="2"/>
  <c r="I58" i="2"/>
  <c r="F59" i="2"/>
  <c r="G59" i="2" s="1"/>
  <c r="I59" i="2" s="1"/>
  <c r="H59" i="2"/>
  <c r="J59" i="2"/>
  <c r="F60" i="2"/>
  <c r="G60" i="2"/>
  <c r="I60" i="2"/>
  <c r="F61" i="2"/>
  <c r="G61" i="2" s="1"/>
  <c r="I61" i="2" s="1"/>
  <c r="H61" i="2"/>
  <c r="J61" i="2"/>
  <c r="F62" i="2"/>
  <c r="F63" i="2"/>
  <c r="G63" i="2" s="1"/>
  <c r="J63" i="2" s="1"/>
  <c r="F64" i="2"/>
  <c r="G64" i="2" s="1"/>
  <c r="J64" i="2" s="1"/>
  <c r="F65" i="2"/>
  <c r="G65" i="2" s="1"/>
  <c r="J65" i="2" s="1"/>
  <c r="F71" i="2"/>
  <c r="F72" i="2"/>
  <c r="G72" i="2"/>
  <c r="I72" i="2"/>
  <c r="F73" i="2"/>
  <c r="G73" i="2"/>
  <c r="H73" i="2" s="1"/>
  <c r="I73" i="2"/>
  <c r="F74" i="2"/>
  <c r="G74" i="2"/>
  <c r="H74" i="2" s="1"/>
  <c r="I74" i="2"/>
  <c r="F75" i="2"/>
  <c r="G75" i="2" s="1"/>
  <c r="B82" i="2"/>
  <c r="K78" i="2" s="1"/>
  <c r="F82" i="2"/>
  <c r="G82" i="2"/>
  <c r="H82" i="2" s="1"/>
  <c r="I82" i="2"/>
  <c r="H83" i="2"/>
  <c r="I83" i="2"/>
  <c r="J83" i="2"/>
  <c r="H84" i="2"/>
  <c r="I84" i="2"/>
  <c r="J84" i="2"/>
  <c r="K87" i="2"/>
  <c r="B90" i="2"/>
  <c r="G90" i="2"/>
  <c r="H90" i="2" s="1"/>
  <c r="I90" i="2"/>
  <c r="G91" i="2"/>
  <c r="H91" i="2" s="1"/>
  <c r="I91" i="2"/>
  <c r="H92" i="2"/>
  <c r="I92" i="2" s="1"/>
  <c r="J92" i="2"/>
  <c r="H93" i="2"/>
  <c r="I93" i="2"/>
  <c r="J93" i="2"/>
  <c r="H94" i="2"/>
  <c r="I94" i="2" s="1"/>
  <c r="J94" i="2"/>
  <c r="G95" i="2"/>
  <c r="H95" i="2"/>
  <c r="I95" i="2"/>
  <c r="J95" i="2"/>
  <c r="G96" i="2"/>
  <c r="H96" i="2"/>
  <c r="I96" i="2"/>
  <c r="J96" i="2"/>
  <c r="B97" i="2"/>
  <c r="G97" i="2"/>
  <c r="H97" i="2" s="1"/>
  <c r="I97" i="2"/>
  <c r="G98" i="2"/>
  <c r="H98" i="2" s="1"/>
  <c r="I98" i="2"/>
  <c r="G99" i="2"/>
  <c r="H99" i="2" s="1"/>
  <c r="I99" i="2"/>
  <c r="G100" i="2"/>
  <c r="H100" i="2" s="1"/>
  <c r="I100" i="2"/>
  <c r="F106" i="2"/>
  <c r="B106" i="2" s="1"/>
  <c r="K103" i="2" s="1"/>
  <c r="F107" i="2"/>
  <c r="G107" i="2"/>
  <c r="H107" i="2" s="1"/>
  <c r="I107" i="2"/>
  <c r="F108" i="2"/>
  <c r="G108" i="2" s="1"/>
  <c r="F109" i="2"/>
  <c r="G109" i="2"/>
  <c r="H109" i="2" s="1"/>
  <c r="I109" i="2"/>
  <c r="F110" i="2"/>
  <c r="G110" i="2" s="1"/>
  <c r="F111" i="2"/>
  <c r="G111" i="2"/>
  <c r="H111" i="2" s="1"/>
  <c r="I111" i="2"/>
  <c r="F112" i="2"/>
  <c r="G112" i="2" s="1"/>
  <c r="F118" i="2"/>
  <c r="G118" i="2"/>
  <c r="H118" i="2" s="1"/>
  <c r="I118" i="2"/>
  <c r="F119" i="2"/>
  <c r="G119" i="2" s="1"/>
  <c r="F120" i="2"/>
  <c r="G120" i="2"/>
  <c r="H120" i="2" s="1"/>
  <c r="I120" i="2"/>
  <c r="F121" i="2"/>
  <c r="G121" i="2" s="1"/>
  <c r="F122" i="2"/>
  <c r="G122" i="2"/>
  <c r="H122" i="2" s="1"/>
  <c r="I122" i="2"/>
  <c r="F123" i="2"/>
  <c r="G123" i="2" s="1"/>
  <c r="B130" i="2"/>
  <c r="K126" i="2" s="1"/>
  <c r="F134" i="2"/>
  <c r="B135" i="2"/>
  <c r="F139" i="2"/>
  <c r="I123" i="2" l="1"/>
  <c r="H123" i="2"/>
  <c r="J123" i="2"/>
  <c r="I121" i="2"/>
  <c r="H121" i="2"/>
  <c r="J121" i="2"/>
  <c r="I119" i="2"/>
  <c r="H119" i="2"/>
  <c r="J119" i="2"/>
  <c r="I112" i="2"/>
  <c r="H112" i="2"/>
  <c r="J112" i="2"/>
  <c r="I110" i="2"/>
  <c r="H110" i="2"/>
  <c r="J110" i="2"/>
  <c r="I108" i="2"/>
  <c r="H108" i="2"/>
  <c r="J108" i="2"/>
  <c r="I75" i="2"/>
  <c r="H75" i="2"/>
  <c r="J75" i="2"/>
  <c r="B118" i="2"/>
  <c r="K115" i="2" s="1"/>
  <c r="B74" i="2"/>
  <c r="B62" i="2"/>
  <c r="G62" i="2"/>
  <c r="H50" i="2"/>
  <c r="J50" i="2"/>
  <c r="B50" i="2"/>
  <c r="H49" i="2"/>
  <c r="J49" i="2"/>
  <c r="H47" i="2"/>
  <c r="J47" i="2"/>
  <c r="H45" i="2"/>
  <c r="J45" i="2"/>
  <c r="B44" i="2"/>
  <c r="G44" i="2"/>
  <c r="H30" i="2"/>
  <c r="J30" i="2"/>
  <c r="H28" i="2"/>
  <c r="J28" i="2"/>
  <c r="B28" i="2"/>
  <c r="H27" i="2"/>
  <c r="J27" i="2"/>
  <c r="H25" i="2"/>
  <c r="J25" i="2"/>
  <c r="H23" i="2"/>
  <c r="J23" i="2"/>
  <c r="B23" i="2"/>
  <c r="H22" i="2"/>
  <c r="J22" i="2"/>
  <c r="H20" i="2"/>
  <c r="J20" i="2"/>
  <c r="H18" i="2"/>
  <c r="J18" i="2"/>
  <c r="B17" i="2"/>
  <c r="G17" i="2"/>
  <c r="J122" i="2"/>
  <c r="J120" i="2"/>
  <c r="J118" i="2"/>
  <c r="J111" i="2"/>
  <c r="J109" i="2"/>
  <c r="J107" i="2"/>
  <c r="G106" i="2"/>
  <c r="J100" i="2"/>
  <c r="J99" i="2"/>
  <c r="J98" i="2"/>
  <c r="J97" i="2"/>
  <c r="J91" i="2"/>
  <c r="J90" i="2"/>
  <c r="J82" i="2"/>
  <c r="J74" i="2"/>
  <c r="J73" i="2"/>
  <c r="H72" i="2"/>
  <c r="J72" i="2"/>
  <c r="B71" i="2"/>
  <c r="K68" i="2" s="1"/>
  <c r="G71" i="2"/>
  <c r="I65" i="2"/>
  <c r="I64" i="2"/>
  <c r="I63" i="2"/>
  <c r="H60" i="2"/>
  <c r="J60" i="2"/>
  <c r="H58" i="2"/>
  <c r="J58" i="2"/>
  <c r="B58" i="2"/>
  <c r="K54" i="2" s="1"/>
  <c r="H51" i="2"/>
  <c r="I50" i="2"/>
  <c r="I49" i="2"/>
  <c r="H48" i="2"/>
  <c r="I47" i="2"/>
  <c r="H46" i="2"/>
  <c r="I45" i="2"/>
  <c r="H37" i="2"/>
  <c r="J37" i="2"/>
  <c r="H35" i="2"/>
  <c r="J35" i="2"/>
  <c r="H33" i="2"/>
  <c r="J33" i="2"/>
  <c r="B32" i="2"/>
  <c r="G32" i="2"/>
  <c r="H31" i="2"/>
  <c r="I30" i="2"/>
  <c r="H29" i="2"/>
  <c r="I28" i="2"/>
  <c r="I27" i="2"/>
  <c r="H26" i="2"/>
  <c r="I25" i="2"/>
  <c r="H24" i="2"/>
  <c r="I23" i="2"/>
  <c r="I22" i="2"/>
  <c r="H21" i="2"/>
  <c r="I20" i="2"/>
  <c r="H19" i="2"/>
  <c r="I18" i="2"/>
  <c r="I71" i="2" l="1"/>
  <c r="J71" i="2"/>
  <c r="H71" i="2"/>
  <c r="I17" i="2"/>
  <c r="H17" i="2"/>
  <c r="J17" i="2"/>
  <c r="I44" i="2"/>
  <c r="H44" i="2"/>
  <c r="J44" i="2"/>
  <c r="I32" i="2"/>
  <c r="J32" i="2"/>
  <c r="H32" i="2"/>
  <c r="I106" i="2"/>
  <c r="H106" i="2"/>
  <c r="J106" i="2"/>
  <c r="K13" i="2"/>
  <c r="B141" i="2"/>
  <c r="K40" i="2"/>
  <c r="J62" i="2"/>
  <c r="I62" i="2"/>
  <c r="N7" i="2" l="1"/>
</calcChain>
</file>

<file path=xl/comments1.xml><?xml version="1.0" encoding="utf-8"?>
<comments xmlns="http://schemas.openxmlformats.org/spreadsheetml/2006/main">
  <authors>
    <author>Elizabeth Marte</author>
  </authors>
  <commentList>
    <comment ref="E17" authorId="0" shapeId="0">
      <text>
        <r>
          <rPr>
            <b/>
            <sz val="9"/>
            <color indexed="81"/>
            <rFont val="Tahoma"/>
            <family val="2"/>
          </rPr>
          <t>Elizabeth Marte:</t>
        </r>
        <r>
          <rPr>
            <sz val="9"/>
            <color indexed="81"/>
            <rFont val="Tahoma"/>
            <family val="2"/>
          </rPr>
          <t xml:space="preserve">
Gasoil semana del 20 al 26 agosto 2016</t>
        </r>
      </text>
    </comment>
  </commentList>
</comments>
</file>

<file path=xl/comments2.xml><?xml version="1.0" encoding="utf-8"?>
<comments xmlns="http://schemas.openxmlformats.org/spreadsheetml/2006/main">
  <authors>
    <author>Francis</author>
  </authors>
  <commentList>
    <comment ref="C63" authorId="0" shapeId="0">
      <text>
        <r>
          <rPr>
            <b/>
            <sz val="9"/>
            <color indexed="81"/>
            <rFont val="Tahoma"/>
            <family val="2"/>
          </rPr>
          <t>Francis:</t>
        </r>
        <r>
          <rPr>
            <sz val="9"/>
            <color indexed="81"/>
            <rFont val="Tahoma"/>
            <family val="2"/>
          </rPr>
          <t xml:space="preserve">
educacion en genero
y comunicación
</t>
        </r>
      </text>
    </comment>
    <comment ref="C64" authorId="0" shapeId="0">
      <text>
        <r>
          <rPr>
            <b/>
            <sz val="9"/>
            <color indexed="81"/>
            <rFont val="Tahoma"/>
            <family val="2"/>
          </rPr>
          <t>Francis:</t>
        </r>
        <r>
          <rPr>
            <sz val="9"/>
            <color indexed="81"/>
            <rFont val="Tahoma"/>
            <family val="2"/>
          </rPr>
          <t xml:space="preserve">
educacion en genero y comunicación
</t>
        </r>
      </text>
    </comment>
  </commentList>
</comments>
</file>

<file path=xl/sharedStrings.xml><?xml version="1.0" encoding="utf-8"?>
<sst xmlns="http://schemas.openxmlformats.org/spreadsheetml/2006/main" count="1605" uniqueCount="764">
  <si>
    <t xml:space="preserve"> </t>
  </si>
  <si>
    <t>TOTAL GENERAL</t>
  </si>
  <si>
    <t>0 1</t>
  </si>
  <si>
    <t>Fondo General</t>
  </si>
  <si>
    <t>Salario  (2X38,000x12)</t>
  </si>
  <si>
    <t>0 2</t>
  </si>
  <si>
    <t>Combustibles  (galón)</t>
  </si>
  <si>
    <t>Seguridad (viáticos)</t>
  </si>
  <si>
    <t>Chofer (viáticos )</t>
  </si>
  <si>
    <t>Técnica (viáticos )</t>
  </si>
  <si>
    <t>9.2-Contratar dos (2) psicólogas para rescatar a víctimas de violencia contra las mujeres  e intrafamiliar y brindar asistencia psicológica.</t>
  </si>
  <si>
    <t>9.1-Contratar dos (2) abogadas para brindar  asistencia  legal a víctimas de violencia contra las mujeres  e intrafamiliar de casos que requieren el traslado de abogadas/os desde la capital al interior.</t>
  </si>
  <si>
    <t>Auxiliar</t>
  </si>
  <si>
    <t>Subcta.</t>
  </si>
  <si>
    <t>Cuenta</t>
  </si>
  <si>
    <t>Objeto</t>
  </si>
  <si>
    <t>Act.</t>
  </si>
  <si>
    <t>Prog.</t>
  </si>
  <si>
    <t>Oct-Dic</t>
  </si>
  <si>
    <t>Jul-Sept</t>
  </si>
  <si>
    <t>Abr-Jun</t>
  </si>
  <si>
    <t>Ene-Mar</t>
  </si>
  <si>
    <t>Monto (RD$)</t>
  </si>
  <si>
    <t>Costo Unitario (RD$)</t>
  </si>
  <si>
    <t>Cantidad</t>
  </si>
  <si>
    <t xml:space="preserve">Indentificacion </t>
  </si>
  <si>
    <t xml:space="preserve">Est. Programática </t>
  </si>
  <si>
    <t xml:space="preserve">Fuente de Financiamiento </t>
  </si>
  <si>
    <t>Inversion/Trimestre (RD $)</t>
  </si>
  <si>
    <t>Insumos</t>
  </si>
  <si>
    <t>Presupuesto por Actividad</t>
  </si>
  <si>
    <t>Actividades</t>
  </si>
  <si>
    <t xml:space="preserve">Actividades y sus  Atributos </t>
  </si>
  <si>
    <t xml:space="preserve">Informes Estadísticos </t>
  </si>
  <si>
    <t xml:space="preserve">Casos en los Tribunales </t>
  </si>
  <si>
    <t>Propiciar el acompañamiento Legal  y psicológica a Víctimas de Violencia contra las mujeres e Intrafamiliar y delitos sexuales en los 35 Distritos Judiciales del país.</t>
  </si>
  <si>
    <t xml:space="preserve">9.- Fortalecido el personal legal y psicológico contratado para casos de violencia extrema.  </t>
  </si>
  <si>
    <t>Riesgo(s)</t>
  </si>
  <si>
    <t>Presupuesto</t>
  </si>
  <si>
    <t>Meta por trimestre</t>
  </si>
  <si>
    <t>Meta Total</t>
  </si>
  <si>
    <t xml:space="preserve">Línea Base </t>
  </si>
  <si>
    <t xml:space="preserve">Medio de Verificación </t>
  </si>
  <si>
    <t xml:space="preserve">Unidad de Medida </t>
  </si>
  <si>
    <t>Descripción de Producto</t>
  </si>
  <si>
    <t>Producto</t>
  </si>
  <si>
    <t>Lapicero</t>
  </si>
  <si>
    <t xml:space="preserve">Libreta </t>
  </si>
  <si>
    <t xml:space="preserve">Refrigerio </t>
  </si>
  <si>
    <t xml:space="preserve">Combustible (galones) </t>
  </si>
  <si>
    <t>Brochures  Línea de Auxilio</t>
  </si>
  <si>
    <t>Brocheres: UNETE</t>
  </si>
  <si>
    <r>
      <t>8.1-Reuniones de Gestión Técnica y Capacitación al personal del Módulo de Violencias contra la Mujer del Proyecto Ciudad Mujer. Implementación de Atención Integra Legal Psicológica</t>
    </r>
    <r>
      <rPr>
        <sz val="12"/>
        <rFont val="Calibri"/>
        <family val="2"/>
      </rPr>
      <t xml:space="preserve"> en el Proyecto Ciudad Mujer.</t>
    </r>
  </si>
  <si>
    <t xml:space="preserve"> Informes  </t>
  </si>
  <si>
    <t xml:space="preserve"> Capacitaciones</t>
  </si>
  <si>
    <t xml:space="preserve">Coordinar la Gestión Técnica de Atención Integral del Módulo Violencia contra la Mujer, del  Proyecto Ciudad Mujer.  </t>
  </si>
  <si>
    <t xml:space="preserve">8.-Coordinada e Implementada la Gestión Técnica de Atención Integral del Módulo Violencia conta la Mujer, del Proyecto Ciudad Mujer. </t>
  </si>
  <si>
    <t xml:space="preserve">Cojines </t>
  </si>
  <si>
    <r>
      <t>7.1-Realizar cuatro(4) Grupos de Apoyo de Mujeres afectadas por la Violencia, en el Edicicio Metropolitano del Ministerio de la Mujer.</t>
    </r>
    <r>
      <rPr>
        <sz val="12"/>
        <rFont val="Calibri"/>
        <family val="2"/>
      </rPr>
      <t xml:space="preserve">                      </t>
    </r>
  </si>
  <si>
    <t>Estadísticas, Informes y Fotografías</t>
  </si>
  <si>
    <t xml:space="preserve"> grupos formados</t>
  </si>
  <si>
    <t xml:space="preserve">  </t>
  </si>
  <si>
    <t>7.Implementada la  Guía para Acompañar Grupos de apoyo de Mujeres afectadas por la Violencia.</t>
  </si>
  <si>
    <t>Alimentos y bebidas (ración)</t>
  </si>
  <si>
    <t>Técnica (viáticos- Pasaje)</t>
  </si>
  <si>
    <t>Refrigerios</t>
  </si>
  <si>
    <r>
      <t>6.2--Realizar Dos (2) talleres de capacitación  a integrantes de las 19 Redes Locales de Prevención de Violencia.</t>
    </r>
    <r>
      <rPr>
        <sz val="12"/>
        <color indexed="10"/>
        <rFont val="Calibri"/>
        <family val="2"/>
      </rPr>
      <t xml:space="preserve">          </t>
    </r>
    <r>
      <rPr>
        <sz val="12"/>
        <rFont val="Calibri"/>
        <family val="2"/>
      </rPr>
      <t xml:space="preserve">                </t>
    </r>
  </si>
  <si>
    <t>Chofer (viáticos)</t>
  </si>
  <si>
    <t>Técnica (viáticos)</t>
  </si>
  <si>
    <t>Encargada (viáticos)</t>
  </si>
  <si>
    <t>Combustible  (galón)</t>
  </si>
  <si>
    <r>
      <t>6.1-Reuniones de seguimiento , coordinación y monitoreo a las Redes de Azua,San Pedro de Macorís, Guerra, Santo Domingo Este, Santo Domingo Oeste, Santo Domingo Norte, María Auxiliadora, Higuey, Hato Mayor, El Seibo, Monte Plata, Villa Altagracia, Cotuí, Nagua, Samaná, Dajabón, Monte Cristi, La Vega y Elias Piña.</t>
    </r>
    <r>
      <rPr>
        <sz val="12"/>
        <color indexed="10"/>
        <rFont val="Calibri"/>
        <family val="2"/>
      </rPr>
      <t xml:space="preserve">  </t>
    </r>
    <r>
      <rPr>
        <sz val="12"/>
        <rFont val="Calibri"/>
        <family val="2"/>
      </rPr>
      <t xml:space="preserve">                </t>
    </r>
  </si>
  <si>
    <t>Informe</t>
  </si>
  <si>
    <t xml:space="preserve">Reuniones </t>
  </si>
  <si>
    <t>Acompañar y Fortalecer las Redes Locales para una Vida sin Violencia.</t>
  </si>
  <si>
    <t>6.Coordinadas y Fortalecidas las Redes Locales por una Vida sin Violencia.</t>
  </si>
  <si>
    <t xml:space="preserve"> 126,00.00</t>
  </si>
  <si>
    <t xml:space="preserve">Técnica (viáticos) </t>
  </si>
  <si>
    <t>Combustible (galón)</t>
  </si>
  <si>
    <t xml:space="preserve">5.1-Atención integral legal y psicológica en seguimiento a acuerdo sobre protocolo de Atención Integral a Niños, Niñas y Adolescentes sobrevivientes de feminicidios y sus familias acogedoras.  </t>
  </si>
  <si>
    <t xml:space="preserve">Indentificación </t>
  </si>
  <si>
    <t xml:space="preserve"> Informes y estadísticas</t>
  </si>
  <si>
    <t>Casos atendidos</t>
  </si>
  <si>
    <t>Ampliar  la coordinación intersectorial  para dar seguimiento a los acuerdos y convenios firmados.</t>
  </si>
  <si>
    <t>5.-Participación del Ministerio de la Mujer  en los espacios de coordinación, diseño y ejecución de las políticas sociales.</t>
  </si>
  <si>
    <t xml:space="preserve"> Refrigerios</t>
  </si>
  <si>
    <t xml:space="preserve">4.2-Realizar  reuniones entrenamiento, seguimiento y monitoreo a Encargadas, choferes y operdores/as  de la Línea de Emergencia, 12 reuniones en la sede Central con 10 participantes c/u para un total de 120 participantes.  </t>
  </si>
  <si>
    <t xml:space="preserve">4.1-Atender las llamadas a la Línea de Emergencia, 24/7, realizar los rescates a nivel nacional.                                                                                                        </t>
  </si>
  <si>
    <t>Estadísticas  e Informes</t>
  </si>
  <si>
    <t xml:space="preserve"> Rescates</t>
  </si>
  <si>
    <t xml:space="preserve">Prevenir los feminicidios mediante el rescate a víctimas en peligro de muerte debido a la violencia extrema por parte de sus agresores, que llaman a la Linea de Emergencia 809-200-7212 y 809-689-7212 </t>
  </si>
  <si>
    <t xml:space="preserve">4.-Casos Atentidos por Violencia Extrema en la Línea de Emergencia. </t>
  </si>
  <si>
    <t xml:space="preserve">Refrigero y almuerzo </t>
  </si>
  <si>
    <r>
      <t>3.2-Realizar tres (3) talleres de capacitación dirigidos  a las abogadas y psicólogas  del  programa de Prevención y Atención a la Violencia: (1- Taller en Técnica de Litigación (Prueba en el Proceso Penal y Técnica de Interrogatorio. 1- Taller sobre Código Penal y 1- taller sobre Técnicas de Intervención Psicológica).</t>
    </r>
    <r>
      <rPr>
        <sz val="11"/>
        <color indexed="10"/>
        <rFont val="Calibri"/>
        <family val="2"/>
      </rPr>
      <t xml:space="preserve">                                  </t>
    </r>
    <r>
      <rPr>
        <sz val="11"/>
        <rFont val="Calibri"/>
        <family val="2"/>
      </rPr>
      <t xml:space="preserve">  Tres Talleres de 60 personas cada uno              </t>
    </r>
  </si>
  <si>
    <t>3.1-Brindar  asistencia integral ( legal y psicológica) a víctimas de violencia contra las mujeres  e intrafamiliar.</t>
  </si>
  <si>
    <t>Propiciar el acompañamiento Legal y orientación psicológica a Víctimas de VCM e Intrafamiliar y delitos sexuales.</t>
  </si>
  <si>
    <t xml:space="preserve">3.-Casos procesados por violación de derechos. </t>
  </si>
  <si>
    <t>Combustible (Galón)</t>
  </si>
  <si>
    <t xml:space="preserve">2.2-Realizar talleres  de  capacitación para el fortalecimiento y sensibilización del personal de salud, en su rol dentro de la ruta crítica, para la aplicación  de normas y protocolos de atención  víctimas de violencia  contra la Mujer e intrafamiliar.                                                                                                                   Tres (3)-Talleres 25 participantes c/u.                                       Un (1)Taller en el Hospital Marcelino Vélez                                                          Un (1)Taller en el Hospital Trumatológico Ney Arias Lora.                                                         Uno (1) Taller en el Hospital Infantil Hugo Mendoza.       </t>
  </si>
  <si>
    <t xml:space="preserve"> Viático (Chofer)</t>
  </si>
  <si>
    <t>Viático (Técnica)</t>
  </si>
  <si>
    <t>peaje</t>
  </si>
  <si>
    <t xml:space="preserve">Combustible (galones)  </t>
  </si>
  <si>
    <t xml:space="preserve">2.1.Realizar reuniones de alto nivel y técnicas para establecer convenios de trabajo para la aplicación nacional de las Normas y Protocólos.                                                                     </t>
  </si>
  <si>
    <t>Informes</t>
  </si>
  <si>
    <t xml:space="preserve"> Informes</t>
  </si>
  <si>
    <r>
      <t>Promover la coordinación Intersectorial con el Ministerio de Salud para la referencia de los casos de Violencia contra la Mujer (VCM),  a través de la aplicación de normas y protocolos de atención a  víctimas de violencia contra la mujer e intrafamiliar.</t>
    </r>
    <r>
      <rPr>
        <sz val="12"/>
        <color indexed="10"/>
        <rFont val="Calibri"/>
        <family val="2"/>
      </rPr>
      <t xml:space="preserve"> </t>
    </r>
  </si>
  <si>
    <r>
      <t>2.Fortalecidas las Normas y protocolos de atención  víctimas de violencia  contra la Mujer e intrafamiliar.</t>
    </r>
    <r>
      <rPr>
        <sz val="12"/>
        <rFont val="Calibri"/>
        <family val="2"/>
      </rPr>
      <t xml:space="preserve">                                </t>
    </r>
    <r>
      <rPr>
        <sz val="12"/>
        <color indexed="10"/>
        <rFont val="Calibri"/>
        <family val="2"/>
      </rPr>
      <t xml:space="preserve"> </t>
    </r>
  </si>
  <si>
    <t>Combustible (Galones)</t>
  </si>
  <si>
    <t>Viático (Chofer)</t>
  </si>
  <si>
    <t xml:space="preserve"> 1.4-Realizar 4 talleres regionales de Autocuidado para el personal del Programa de Prevención y Atención a la Violencia, Casas de Acogida, OPM  y Prestatarios de otras instituciones del Sistema. </t>
  </si>
  <si>
    <t>Peaje</t>
  </si>
  <si>
    <t>Combustible (galones)</t>
  </si>
  <si>
    <t xml:space="preserve">1,3 Realizar reuniones de seguimiento y monitoreo a las  oficinas provinciales y municipales de la mujer  para socializar sobre la    calidad de la atención brinda a víctimas de violencia contra la mujer e intrafamilar.                                                                                                                                                                                   35 reuniones: San Cristobal, Baní, La Vega, Bonao, Puerto Plata, Moca, San Juan, Provincia Santo Domingo, Dist. Nac., La Romana, Higuey, Azua, San Pedro de Macorís, Herrera, Salcedo, San Francisco de Mocorís, Santiago, Dajabón,  Samana, Constanza, Jarabacoa, Hato Mayor, Jimaní, Monte Plata, El Seibo, Elias Piña, Bahoruco, Barahona, Pedernales,  Montecristi, Villa Altagracia, San José de Ocoa, Nagua, Santiago Rodríguez y Cotuí.                                            </t>
  </si>
  <si>
    <t xml:space="preserve">Viáticos </t>
  </si>
  <si>
    <t>1,2 Realizar reuniones de seguimiento y monitoreo a los destacamentos policiales y fiscalías   para fortalecer  la   calidad de la atención brindada a víctimas de violencia contra la mujer e intrafamilar:                                                                                        17 reuniones con 8 participantes en c/u para un total de 136 personas: Samana, Constanza, Jarabacoa, Hato Mayor, Jimaní, Monte Plata, El Seibo, Elias Piña, Bahoruco, Barahona, Pedernales,  Montecristi, Villa Altagracia, San José de Ocoa, Nagua, Santiago Rodríguez y Cotuí.</t>
  </si>
  <si>
    <t xml:space="preserve">1.1.Realizar reuniones de seguimiento y monitoreo a las  Unidades de Atención Integral   para fortalecer la calidad de la atención brindada a víctimas de violencia contra la mujer e intrafamiliar.                                                                            18 reuniones con 8 participantes c/u para un total de 96 particiipantes , San Cristóbal, Bani, La Vega, Bonao, Puerto Plata, Moca, San Juan, Santo Domingo, Dist. Nac., La Romana, Higuey, Azua, San Pedro de Macorís, Herrera, Salcedo, San Francisco de Mocorís, Santiago, Dajabón.                         </t>
  </si>
  <si>
    <t xml:space="preserve">Informes de seguimiento </t>
  </si>
  <si>
    <t xml:space="preserve">Unidades de Atención Integral </t>
  </si>
  <si>
    <t>Ampliar  la coordinación intersectorial con la Procuradoría General de la República para el  monitoreo y desarrollo de programas de Prevención y Atención Integral a la Violencia Contra la Mujer N.N.A y seguimiento a casos.</t>
  </si>
  <si>
    <t xml:space="preserve">Servicios  de Atención Integral a violencia contra la mujer, fortalecidos. </t>
  </si>
  <si>
    <t xml:space="preserve">Productos y sus  Atributos </t>
  </si>
  <si>
    <t xml:space="preserve">Prevención y Atención  a la violencia Contra la Mujer e Intrafamiliar. </t>
  </si>
  <si>
    <t>Promoción y Defensoría de los Derechos de la mujer.</t>
  </si>
  <si>
    <t>POA- 2017</t>
  </si>
  <si>
    <t xml:space="preserve">Contribuir con la implementación de políticas públicas de detección, prevención, atención y sanción de violencia contra las mujeres. </t>
  </si>
  <si>
    <t>Objetivos Estrategicos : PEI 2015  2020</t>
  </si>
  <si>
    <t xml:space="preserve">IGUALDAD DE DERECHOS Y OPORTUNIDADES. </t>
  </si>
  <si>
    <t>Objetivo General : END 2010  2030</t>
  </si>
  <si>
    <t>SISTEMA INTEGRAL DE PROTECCION  A LA MUJER.</t>
  </si>
  <si>
    <t>Eje Estratégico: PEI 2017  2020</t>
  </si>
  <si>
    <t>SOCIEDAD CON IGUALDAD DE DERECHOS Y OPORTUNIDADES</t>
  </si>
  <si>
    <t>Eje Estratégico: END 2010  2030</t>
  </si>
  <si>
    <t xml:space="preserve">DIRECCIÓN  DEFENSORIA DE LOS DERECHOS DE LA MUJER </t>
  </si>
  <si>
    <t>Unidad Ejecutora:</t>
  </si>
  <si>
    <t xml:space="preserve">MINISTERIO DE LA MUJER </t>
  </si>
  <si>
    <t xml:space="preserve">Unidad Rectora: </t>
  </si>
  <si>
    <t>Programado en el POA</t>
  </si>
  <si>
    <t>Combustible</t>
  </si>
  <si>
    <t>Jul-Sep</t>
  </si>
  <si>
    <t>Costo unitario (RD$)</t>
  </si>
  <si>
    <t>Identificación</t>
  </si>
  <si>
    <t>Est. programática</t>
  </si>
  <si>
    <t xml:space="preserve">Fuente de financiamiento         </t>
  </si>
  <si>
    <t>Inversión/trimestre (RD$)</t>
  </si>
  <si>
    <t>Presupuesto por actividad</t>
  </si>
  <si>
    <t xml:space="preserve">Actividades                                                                  </t>
  </si>
  <si>
    <t>Actividades y sus atributos</t>
  </si>
  <si>
    <t xml:space="preserve">Meta por trimestre                                                                                  </t>
  </si>
  <si>
    <t xml:space="preserve">Meta total             </t>
  </si>
  <si>
    <t xml:space="preserve">Línea base                </t>
  </si>
  <si>
    <t xml:space="preserve">Medio de verificación                   </t>
  </si>
  <si>
    <t xml:space="preserve">Unidad de medida            </t>
  </si>
  <si>
    <t>Descripción del producto</t>
  </si>
  <si>
    <t xml:space="preserve">Producto </t>
  </si>
  <si>
    <t>Producto y sus atributos</t>
  </si>
  <si>
    <r>
      <t xml:space="preserve">Unidad rectora:        </t>
    </r>
    <r>
      <rPr>
        <sz val="12"/>
        <color indexed="8"/>
        <rFont val="Calibri"/>
        <family val="2"/>
      </rPr>
      <t>Ministerio de la Mujer</t>
    </r>
  </si>
  <si>
    <t>POA2017</t>
  </si>
  <si>
    <r>
      <t xml:space="preserve">Unidad ejecutora:    </t>
    </r>
    <r>
      <rPr>
        <sz val="12"/>
        <color indexed="8"/>
        <rFont val="Calibri"/>
        <family val="2"/>
      </rPr>
      <t>Ministerio de la Mujer</t>
    </r>
  </si>
  <si>
    <r>
      <t xml:space="preserve">Unidad ejecutora:    </t>
    </r>
    <r>
      <rPr>
        <sz val="12"/>
        <color indexed="8"/>
        <rFont val="Calibri"/>
        <family val="2"/>
      </rPr>
      <t>Defensoria de los Derechos de la Mujer</t>
    </r>
  </si>
  <si>
    <r>
      <rPr>
        <b/>
        <sz val="12"/>
        <color indexed="8"/>
        <rFont val="Calibri"/>
        <family val="2"/>
      </rPr>
      <t xml:space="preserve">Eje Estratégico:       </t>
    </r>
    <r>
      <rPr>
        <sz val="12"/>
        <color indexed="8"/>
        <rFont val="Calibri"/>
        <family val="2"/>
      </rPr>
      <t xml:space="preserve">  END 2010- 2030 SOCIEDAD CON IGUALDAD DE DERECHOS Y OPORTUNIDADES</t>
    </r>
  </si>
  <si>
    <r>
      <rPr>
        <b/>
        <sz val="12"/>
        <color indexed="8"/>
        <rFont val="Calibri"/>
        <family val="2"/>
      </rPr>
      <t>Eje Estratégico:</t>
    </r>
    <r>
      <rPr>
        <sz val="12"/>
        <color indexed="8"/>
        <rFont val="Calibri"/>
        <family val="2"/>
      </rPr>
      <t xml:space="preserve">              PEI 2016 2020 SISTEMA INTEGRAL DE PROTECCION A LA MUJER</t>
    </r>
  </si>
  <si>
    <r>
      <rPr>
        <b/>
        <sz val="12"/>
        <color indexed="8"/>
        <rFont val="Calibri"/>
        <family val="2"/>
      </rPr>
      <t xml:space="preserve">Objetivo General :         </t>
    </r>
    <r>
      <rPr>
        <sz val="12"/>
        <color indexed="8"/>
        <rFont val="Calibri"/>
        <family val="2"/>
      </rPr>
      <t>END 2010 2030 IGUALDAD DE DERECHOS Y OPORTUNIDADES</t>
    </r>
  </si>
  <si>
    <r>
      <rPr>
        <b/>
        <sz val="12"/>
        <color indexed="8"/>
        <rFont val="Calibri"/>
        <family val="2"/>
      </rPr>
      <t xml:space="preserve">Objetivos Estrategicos : </t>
    </r>
    <r>
      <rPr>
        <sz val="12"/>
        <color indexed="8"/>
        <rFont val="Calibri"/>
        <family val="2"/>
      </rPr>
      <t>PEI 2016 2020 FORTALECIMIENTO DEL EJERCICIO PLENO DE LOS DERECHOS DE LA MUJER</t>
    </r>
  </si>
  <si>
    <t>Promoción y Defensoría de los Derechos de la mujer</t>
  </si>
  <si>
    <t>1. Certificacion de Empresas y Organizaciones "IGUALANDO-RD</t>
  </si>
  <si>
    <t>Desarrollar, fomentar e impulsar la   igualdad de genero  en las organizaciones, para institucionalizar las politicas de igualdad de genero y propiciar la igualdad de oportunidaes entre mujeres y hombres en el trabajo.</t>
  </si>
  <si>
    <t xml:space="preserve">Sellos IGUALANDO-RD otorgados </t>
  </si>
  <si>
    <t xml:space="preserve"> Informes de otorgamiento</t>
  </si>
  <si>
    <t>1.1  Realizar reuniones de coordinación con el Consejo Interinstitucional  que conforman el Sistema de Gestión para la Igualdad de Género a los fines de crear el Mecanismo de Cértificación. seis (6) reuniones, cinco (5) participantes C/U.  Combustibre(6 galones x reunión)  y material educativo.</t>
  </si>
  <si>
    <t xml:space="preserve">Material educativo(carpetas) </t>
  </si>
  <si>
    <t>1.2Realizar reuniones  con el Mecanismo de Certifiacion para dar seguimiento a la Norma: Revisar, actualizar y documentar el modelo. Seis (6) reuniones de 5 participantes: Combustible(6 galones x reunión) y Material educativo.</t>
  </si>
  <si>
    <t xml:space="preserve">Material educativo (carpetas) </t>
  </si>
  <si>
    <r>
      <t xml:space="preserve">1.3 Instalar  Programa </t>
    </r>
    <r>
      <rPr>
        <sz val="12"/>
        <color indexed="10"/>
        <rFont val="Calibri"/>
        <family val="2"/>
      </rPr>
      <t xml:space="preserve">de afiliación </t>
    </r>
    <r>
      <rPr>
        <sz val="12"/>
        <color indexed="8"/>
        <rFont val="Calibri"/>
        <family val="2"/>
      </rPr>
      <t xml:space="preserve"> para la sistematización de las afiliaciones y el registro y administración de las contribuciones.  Un (1)  programa . Una reunión:    (6 galones x reunión)</t>
    </r>
  </si>
  <si>
    <t>Sofware</t>
  </si>
  <si>
    <t>1.4 Convocar al Consejo Interinstitucional para la entrega u otorgamiento a las empresas/instituciones la certifiacion que avala el cumplimiento de los requisistos establecido en las dimensiones de aplicación del Modelo  y el Sello Igualando-RD.  Dos (2) reuniones de cinco participantes. Combustible(6 galones x reunión)  y Material educativo.</t>
  </si>
  <si>
    <t>1.5 Realizar  Visitas  de presentación del Programa de Certificación a las empresas, gobierno, ONGs, donantes, Universidades y Congreso.  Cuarenta(40) visitas: Combustible (6 galones x reunión)  y material educativo</t>
  </si>
  <si>
    <t>Combustible                (6 galones)</t>
  </si>
  <si>
    <t>Material de apoyo</t>
  </si>
  <si>
    <t>1.6  Realizar reuniones de formalización del compromiso de las empresas por medio de la firma de un acuerdo o carta de intención por las empresas con la Entidad Coordinadora del Sello(diez (10) Cartas Compromiso) . Diez (10) reuniones de  cinco(5) participantes: Combustible(6 galones x reunión) y Materiales educativos.</t>
  </si>
  <si>
    <t>1.7 Realizar  reuniones para dar apoyo y seguimiento a los planes de igualdad ejecutados  en las empresas que han suscrito convenios de colaboracion con el Ministerio de la Mujer. Treinta (30) reuniones de cinco participantes: Combustible  (6 galones x reunión) y material educativo.</t>
  </si>
  <si>
    <t>Material de educativo</t>
  </si>
  <si>
    <t>1.8 Desarrollar talleres de  formación para incorporación de la igualdad de oportunidades entre mujeres y hombres en la gestión empresarial,  presencial de Sello,  dirigido  al personal de los diferentes departamentos de las  empresas. Veinte(20) talleres de treinta (30) Participantes: combustible(6 galones x reunión)  y material educativo.</t>
  </si>
  <si>
    <t>Combustible ( galones)</t>
  </si>
  <si>
    <t>Material de educativo(carpetas)</t>
  </si>
  <si>
    <t>1.9  Realizar reuniones de coordinación con la Direccion de Educacion en Género y con Dir. de  Técnología, de este Ministerio  para  la Creación de la Plataforma Virtualseis.  Seis (6) reuniones . Un (1) galón combustble por cada reunión.</t>
  </si>
  <si>
    <t>1.10 Realizar  y difundir  materiales  educativos  sobre la igualdad en las empresas.  Imprimir dos mil  2,000 Dos mil Brochures</t>
  </si>
  <si>
    <t>Impresión de  Brochures</t>
  </si>
  <si>
    <t>1.11 Contratar  un experto para el entrenamiento de  auditores/as,  para auditar el Modelo de Gestión para la Igualdad de Género: Contratación, pasaje, viáticos y estadía.</t>
  </si>
  <si>
    <t>Ticket de avión</t>
  </si>
  <si>
    <t>Contratación y viático y estadía</t>
  </si>
  <si>
    <t>1.12 Elaborar  e Implementar una campaña de comunicación: preparación y diseño de material impreso y/o audiovisual,  diseño y aprobación del Sello: Contrat diseñador de campaña, coloración de cuñas radiales, televisión y prensa escrita. Contratar  creativo para la preparación y diseño de material de campaña.</t>
  </si>
  <si>
    <t>Contratar  diseñador de campaña</t>
  </si>
  <si>
    <t>colocacion de cuñas radiales, television y prensa escrita</t>
  </si>
  <si>
    <r>
      <t xml:space="preserve">1.13  Participar en actividades que realiza la </t>
    </r>
    <r>
      <rPr>
        <sz val="12"/>
        <color indexed="10"/>
        <rFont val="Calibri"/>
        <family val="2"/>
      </rPr>
      <t xml:space="preserve">en la </t>
    </r>
    <r>
      <rPr>
        <sz val="12"/>
        <color indexed="8"/>
        <rFont val="Calibri"/>
        <family val="2"/>
      </rPr>
      <t>Comunidad de Sellos de Igualdad de Género del PNUD para el intercambio de experiencias y conocimiento de buenas practicas en la región:  Dos (2) actividades,  Pasaje, estadía y víaticos</t>
    </r>
  </si>
  <si>
    <t>pasaje (ticket)</t>
  </si>
  <si>
    <t>Estadía</t>
  </si>
  <si>
    <t>Viático</t>
  </si>
  <si>
    <t>1.14  Establecer el mecanismo de coordinación interinstitucional y de gestión financiera del programa de afiliaciones.</t>
  </si>
  <si>
    <t>mecanismo de Coordinacion (Consejo Interinstitucional)</t>
  </si>
  <si>
    <r>
      <t>1.15 Realizar  capacitaciones virtuales para el personal del proyecto,</t>
    </r>
    <r>
      <rPr>
        <sz val="12"/>
        <color indexed="10"/>
        <rFont val="Calibri"/>
        <family val="2"/>
      </rPr>
      <t xml:space="preserve">  sobre </t>
    </r>
    <r>
      <rPr>
        <sz val="12"/>
        <color indexed="8"/>
        <rFont val="Calibri"/>
        <family val="2"/>
      </rPr>
      <t>para uso herramientas y acompañamiento a empresas. Dos capacitaciones :  material educativo y facilitación</t>
    </r>
  </si>
  <si>
    <r>
      <t xml:space="preserve">1.16 Realizar acuerdo de colaboración para el   Intercambio de la cooperacion </t>
    </r>
    <r>
      <rPr>
        <sz val="12"/>
        <color indexed="10"/>
        <rFont val="Calibri"/>
        <family val="2"/>
      </rPr>
      <t>sur sur</t>
    </r>
    <r>
      <rPr>
        <sz val="12"/>
        <color indexed="8"/>
        <rFont val="Calibri"/>
        <family val="2"/>
      </rPr>
      <t xml:space="preserve"> para capacitación del personal del proyecto, lecciones aprendidas de otros paises, e incorporación en la experiencia regional.  Un acuerdo, cinco (5) reuniones de cinco participantes. Galones de Combustible (6) por cada reunión y Material educativo</t>
    </r>
  </si>
  <si>
    <t xml:space="preserve">Material educativo </t>
  </si>
  <si>
    <t xml:space="preserve">1.17  Desarrollar, firmar y socializar el Manual del Sistema de Gestión de Igualdad de Género. Diseño , elaboración, impresión y publicación  del manual </t>
  </si>
  <si>
    <t>Diseño y elaboración del Manual</t>
  </si>
  <si>
    <t>Impresión y publicación del Manual</t>
  </si>
  <si>
    <t>2.Presentadas,  a las instituciones  crediticias la  propuesta  de las  normativas y metodología , de acceso a la capacitación  y al crédito con enfoque de genero.</t>
  </si>
  <si>
    <t>Diseñar y elaborar   una propuesta de  las normativas y metodología con enfoque de genero, de acceso a la capacitación  y al crédito  para ser presentadas a las instituciones  crediticias.</t>
  </si>
  <si>
    <t>Propuestas</t>
  </si>
  <si>
    <t>Acuerdos firmados</t>
  </si>
  <si>
    <t>2.1 Formalización de acuerdos para la promoción del acceso al crédito y a los medios de producción. Cinco acuerdos (10 ocho reuniones de cinco participantes): Combustible seis(6) galones x cada reunión)</t>
  </si>
  <si>
    <t>Acuerdos</t>
  </si>
  <si>
    <t>Material educativo</t>
  </si>
  <si>
    <t>3.Participado, el Ministerio de la Mujer  en los espacios de coordinación, diseño y ejecución de las políticas sociales.</t>
  </si>
  <si>
    <t>Participación del Ministerio de la Mujer,  en los diseños y ejecución de las  políticas sociales.</t>
  </si>
  <si>
    <r>
      <t>3.1  E</t>
    </r>
    <r>
      <rPr>
        <sz val="12"/>
        <color indexed="8"/>
        <rFont val="Calibri"/>
        <family val="2"/>
      </rPr>
      <t xml:space="preserve">laborar  propuesta de políticas de seguridad social con pespectiva de género de acuerdo a los convenios y consensos internacionales ratificados por el Estado  dominicano .  Una (1) Propuesta: </t>
    </r>
  </si>
  <si>
    <t>3.2  Realizar   reuniones parara la elaboración de una (1)  propuesta para la inclusión de los temas relacionados con: Derechos de las mujeres en el  Código de Trabajo: Combustible( 6 galones por reunión) y material educativo.  Cinco (5)  reuniones: Combustible(6 galones x reunión)  y material educativo</t>
  </si>
  <si>
    <t>Galones de combustible</t>
  </si>
  <si>
    <t>Material educativo (Carpetas)</t>
  </si>
  <si>
    <t>3.3  Realizar reuniones para la elaboración de una (1) para la  inclusión de la corresponsabilidad del cuidado, las pensiones y jubilaciones minimas para adultas mayores. Seis(6) reuniones: Combusatible(6 galones x reunión)  y material educativo</t>
  </si>
  <si>
    <t>4. Realizada Cobertura de la seguridad social para las trabajadoras domésticas e inclusión de mujeres en el plan subsidiado de salud.</t>
  </si>
  <si>
    <t xml:space="preserve">4.1 Realizar  reuniones de Seguimiento a la Implementación del Convenio 189.  Seis (6) reuniones : Combustible( 6 galones x cada reunión)  y material educativo </t>
  </si>
  <si>
    <t xml:space="preserve">4.2 Realizar  reuniones de seguimiento a la ractificación del Convenio 156:.  Cuatro (4) reuniones: Combustible(6 galones x cada reunión)  y material educativo  </t>
  </si>
  <si>
    <t>5. Integradas las mujeres a la producción  en el ámbito local y territorial.</t>
  </si>
  <si>
    <t>Reactivar los convenios con Promipyme  y el Banco Agrícola, Pro Industria  y diseñar un plan de acción para su ejecución</t>
  </si>
  <si>
    <t>5.1 Reactivar los convenios con Promipyme  y el Banco Agrícola, Pro Industria  y diseñar un plan de acción para su ejecución. Nueve(9) reuniones: Combustible(6 galones /reunión) y material educativo</t>
  </si>
  <si>
    <t xml:space="preserve">6. Mujeres con habilidades y capacidades desarrolladas de manera integral. </t>
  </si>
  <si>
    <t>Fortalecer  el Centro de Capacitación Integral de Los Alcarrizos.</t>
  </si>
  <si>
    <t>6.1 Promover,  en coodinacion con las OPMs y OMMs,  la realizacion de 36  jornadas de movilizacion social en torno a los derechos economicos, Sociales y Culturales de las Mujeres y las niñas. Al  mismo tiempo dar seguimiento   a OPMs y OMMs en los temas de Capacitacióny (San Pedro de Macorís,  La Romana, Higuey,  Hato Mayor ,  El Seybo,  Bahoruco,   Jimaní,   Duvergé, Elías Piña,  Barahona, Pedernales,  Oviedo,  Baní, Villa Altagracia, San Juan, San José de Las Matas, Navarrete, Tamboril,  Prov. Hnas Mirabal ,  Salcedo, Puerto Plata, Imbert, Altamira,  Bonao, Prov. Duarte, San Francisco de Macorís, Villa Riva, Castillo, Cotuí, Fantino, Gima Abajo,  Jarabacoa,  Constanza,  Samaná,  Sánchez, Las Terrenas, Nagua, Moca, Gaspar Hernández,  Guayubin,  Dajabón,  Mao,  Santiago Rodríguez):  Viáticos para la encargada y el chofer y combustible.</t>
  </si>
  <si>
    <t>Galones de Combustible</t>
  </si>
  <si>
    <t>?</t>
  </si>
  <si>
    <t>Viáticos(Encargada y Chofer)</t>
  </si>
  <si>
    <r>
      <t>6.2 Hacer levantamiento para f</t>
    </r>
    <r>
      <rPr>
        <b/>
        <sz val="12"/>
        <color indexed="10"/>
        <rFont val="Calibri"/>
        <family val="2"/>
      </rPr>
      <t>ortalecer 10 oficinas provinciales o municipales(Peravia, Castillo, Dajabón, Puerto Plata, Santiago Rodríguez, Jima Abajo, San Juan, Bonao, Altamira, Navarrete)</t>
    </r>
    <r>
      <rPr>
        <sz val="12"/>
        <color indexed="10"/>
        <rFont val="Calibri"/>
        <family val="2"/>
      </rPr>
      <t xml:space="preserve"> : Materiales de oficina, Materriales de limpieza,  electrodomesticos,  materiales para los cursos, mobiliarios y equipos,  utensilios, máquinas de coser, Mantenimiento a planta física, incluyendo pintura,  , mantenimiento a aires acondicionados, mantenimiento a equipos, reparación y mantenimiento eléctico</t>
    </r>
  </si>
  <si>
    <t>galones de Combustible</t>
  </si>
  <si>
    <t>Materiales de oficina</t>
  </si>
  <si>
    <t>Materiales de Limpieza</t>
  </si>
  <si>
    <t>Eléctrodomesticos</t>
  </si>
  <si>
    <t>Mobiliarios y equipos</t>
  </si>
  <si>
    <t>Utensilios</t>
  </si>
  <si>
    <t>Máquinas de coser</t>
  </si>
  <si>
    <t>Mantenimiento a planta física</t>
  </si>
  <si>
    <t xml:space="preserve">6.3 Desarrollar  Jornadas de Sensibilización  en todas las OPMs y OMMs, coordinadas con las Encargadas de cada oficina,  en  los temas de  Género, Prevención Violencia,   Derechos Sexuales y Reproductivos, Salud Sexual y Reproductiva,   Autoestima,  Prev. Embarazo en Adolecentes, Prev. BIH,  Emprenduristo, entre otros.  </t>
  </si>
  <si>
    <t>6.4  Elaborar   la programación técnica del Centro de Capacitaciòn Dra.  María Teresa Quidiello para el desarrollo  de acciones formativas a nivel técnico-vocacional (134  Acciones Formativas,  Aproximadamente 3,082  Mujeres ( 67 acciones formativas):</t>
  </si>
  <si>
    <r>
      <t xml:space="preserve">a) </t>
    </r>
    <r>
      <rPr>
        <b/>
        <sz val="12"/>
        <color indexed="10"/>
        <rFont val="Calibri"/>
        <family val="2"/>
      </rPr>
      <t xml:space="preserve">Realizar  Acciones formativas de las áreas de Secretariado:  </t>
    </r>
    <r>
      <rPr>
        <sz val="12"/>
        <color indexed="10"/>
        <rFont val="Calibri"/>
        <family val="2"/>
      </rPr>
      <t xml:space="preserve">(2),  Manejador de paquete de oficina(14) , Excel avanzado(14), Pawer Point(14), Relaciones Humanas y Serv. al Cliente(10), Etiqueta y protocolo(2), Vendedor Auxiliar(1),   Vendedor Externo(2),  Emprendimiento(1),  Auxiliar de Contabilidad(3),  Auxiliar de Inverntario(2),  Contabilidad de Costo(3),  Contabilidad de Presupuesto(3),  Contabilidad Fiscal(3),  Auxiliar de almacen(2).  Enc. Almacen(2):  Setenta y nueve(79) acciones formativas, mil ochocientas diecesiete(1,817) participantes.   :   materiales de oficina: 100 resma Papel Bond,  10 cajas folders, 5 Paq. papel carbón, 5 Paq. paper de rotafolio, 50 Cartulunas verdes,  2 Doc. de Pos tip, 100 Talonarios de recibo,  20 cajas de lapiceros, 15 Resaltadores, 120 Cayones,  40 Crayones permanentes, 4 Porta lapiceros, 10 Cajas de láoices de carbón,  Banditas de gomas ,  10 Cajas de Clips, 10 Cajas de Grapas, 4 Grapadoras,  02 Perforadoras, 60 Rollos cinta pegante, 03 Portacintas, 2 Libros Record,  2 Doc. Libretas Rayadas,  01 Sacapunta eléctrico, 2 Calculadoras científicas,  5 Tijeras,  5 UHU </t>
    </r>
  </si>
  <si>
    <t>Computadoras</t>
  </si>
  <si>
    <t>UPS</t>
  </si>
  <si>
    <t>Impresora a color</t>
  </si>
  <si>
    <t>Grapadoras</t>
  </si>
  <si>
    <t>Perforadora</t>
  </si>
  <si>
    <t>Impresora</t>
  </si>
  <si>
    <t>Computadoras completas</t>
  </si>
  <si>
    <t>Sumadoras</t>
  </si>
  <si>
    <t>Licencia Programa de Contabilidad DAC EASY</t>
  </si>
  <si>
    <t>Resmas de Papel Bon  8 1/2 x 11</t>
  </si>
  <si>
    <t xml:space="preserve"> Forders 8 1/2 x 11(Cajas)</t>
  </si>
  <si>
    <t>Papel carbón 8/2 x 11 (Paq.</t>
  </si>
  <si>
    <t>Paper de rotafolio</t>
  </si>
  <si>
    <t>Cartulina verde</t>
  </si>
  <si>
    <t>Cartulina amarilla</t>
  </si>
  <si>
    <t>Cartulinas azules</t>
  </si>
  <si>
    <t>Cartulina rosada</t>
  </si>
  <si>
    <t>Cartulina roja</t>
  </si>
  <si>
    <t>Cartulina blanca</t>
  </si>
  <si>
    <t xml:space="preserve">Pos Tips 3 x 3 </t>
  </si>
  <si>
    <t>Talonarios de recibo</t>
  </si>
  <si>
    <t>Lapiceros azules bip o Paper Mate (Cajas)</t>
  </si>
  <si>
    <t>Lapiceros rojos bip o Paper Mate (Cajas)</t>
  </si>
  <si>
    <t>Lapiceros negros Bip o Paper Mate</t>
  </si>
  <si>
    <t>Resaltadores naranja</t>
  </si>
  <si>
    <t>Resaltadores verdes</t>
  </si>
  <si>
    <t>resaltadores rosados</t>
  </si>
  <si>
    <t>Crayones azules para pizarra blanca</t>
  </si>
  <si>
    <t>Crayones negros para pizarra blanca</t>
  </si>
  <si>
    <t>Crayones rojos para pizarra blanca</t>
  </si>
  <si>
    <t>Crayones verdes para pizarra blanca</t>
  </si>
  <si>
    <t>Crayones permanentes azules</t>
  </si>
  <si>
    <t>Crayones permanentes verdes</t>
  </si>
  <si>
    <t>Crayones permanentes rojosazules</t>
  </si>
  <si>
    <t>Crayones permanentes negros</t>
  </si>
  <si>
    <t>Portalapiceros</t>
  </si>
  <si>
    <t>Lapices de carbón (Cajas</t>
  </si>
  <si>
    <t>Banditas de gomas de oficinas(Cajas)</t>
  </si>
  <si>
    <t>Clips grandes (Cajas)</t>
  </si>
  <si>
    <t>Clips medianos (Cajas)</t>
  </si>
  <si>
    <t>Grapadoras 26/6</t>
  </si>
  <si>
    <t>Grapas 26/6</t>
  </si>
  <si>
    <t>Perforadoras de papel de dos hoyos</t>
  </si>
  <si>
    <t>Cintas pegantes finas(Rollos)</t>
  </si>
  <si>
    <t>Cintas pegantes gruesas(Rollos)</t>
  </si>
  <si>
    <t>Cintas pegantes doble cara(Rollos)</t>
  </si>
  <si>
    <t>Portacinta fina</t>
  </si>
  <si>
    <t>Portacinta gruesa</t>
  </si>
  <si>
    <t>Libro Reocrord (300 paginas)</t>
  </si>
  <si>
    <t>Libretas rayadas grandes</t>
  </si>
  <si>
    <t>Libretas rayadas pequeñas</t>
  </si>
  <si>
    <t>Sacapunta eléctrico</t>
  </si>
  <si>
    <t>Calculadoras científicas</t>
  </si>
  <si>
    <t>Tijeras medianas para cortar papel</t>
  </si>
  <si>
    <t xml:space="preserve">Tijeras grandes </t>
  </si>
  <si>
    <t>UHU grandes</t>
  </si>
  <si>
    <t>b)Realizar acciones Formativas de las áreas de Belleza: Auxiliar de Belleza(1),  Adaptación de Cabello(3),   Diseño de uñas(2),  Auxiliar de Peluquería(2),  Peluquera(3),   Colorísta(1), Masaje Corporal(6). Dieciocho (18) Acciones Formativas,  414 participantes :  Insumos capacitacion belleza(herramientas, productos químicos)</t>
  </si>
  <si>
    <t>Estractores grandes</t>
  </si>
  <si>
    <t>Abanicos Industriales</t>
  </si>
  <si>
    <t>Mesas de manicura</t>
  </si>
  <si>
    <t>Mesas plegables medianas</t>
  </si>
  <si>
    <t>Pizarras grandes</t>
  </si>
  <si>
    <t>Balanza</t>
  </si>
  <si>
    <t>TEN</t>
  </si>
  <si>
    <t>Rotafolio</t>
  </si>
  <si>
    <t>Shampoo (galones)</t>
  </si>
  <si>
    <t>Tratamiento (galones)</t>
  </si>
  <si>
    <t>Algodón (Rollos)</t>
  </si>
  <si>
    <t>Alcohol (Galones)</t>
  </si>
  <si>
    <t>Acetona pura (Galones)</t>
  </si>
  <si>
    <t>Acetona (mormal)</t>
  </si>
  <si>
    <t>Neutralizante Nacidit (galones)</t>
  </si>
  <si>
    <t>Texturizado regular</t>
  </si>
  <si>
    <t>Texturizado super</t>
  </si>
  <si>
    <t>Texturizado suave</t>
  </si>
  <si>
    <t>Tratamiento Silicón (galones)</t>
  </si>
  <si>
    <t>Cajas de guates(small, mediun, large) 2 de cada uno</t>
  </si>
  <si>
    <t>Caoas de lavado</t>
  </si>
  <si>
    <t>Capas de color</t>
  </si>
  <si>
    <t>Rollo de gaza</t>
  </si>
  <si>
    <t>Leaving Silincón</t>
  </si>
  <si>
    <t>Goticas de términación</t>
  </si>
  <si>
    <t>Barras grandes de jabón de Castillas</t>
  </si>
  <si>
    <t>Aceite de masaje(galones)</t>
  </si>
  <si>
    <t>Venda fría organex (galón)</t>
  </si>
  <si>
    <t>Parafina terapeutica (Libras)</t>
  </si>
  <si>
    <t>Vendas  elésticas        6 x 5</t>
  </si>
  <si>
    <t>Ceda depiladora (latas)</t>
  </si>
  <si>
    <t>Fango (Cubeta)</t>
  </si>
  <si>
    <t>Exfoliante para el cuerpo (Frascos)</t>
  </si>
  <si>
    <t>Barro terapeutico (Libras)</t>
  </si>
  <si>
    <t>Algodón planchado (Rollos de 6x5)</t>
  </si>
  <si>
    <t>Vendas de yeso 8 x 5</t>
  </si>
  <si>
    <t>Gel de erioterapia (Frasco)</t>
  </si>
  <si>
    <t>Crema anticelulitis(Frescos)</t>
  </si>
  <si>
    <t>Crema Hidratante(Frasco)</t>
  </si>
  <si>
    <t>Crema reductora (Frasco)</t>
  </si>
  <si>
    <t>Pinchos grandes (gruesas)</t>
  </si>
  <si>
    <r>
      <t>c) Realizar acciones aromativas de las áreas de Cocina: Auxiliar de Reposteria(3), Repostero(3)   ,  Cocina A(</t>
    </r>
    <r>
      <rPr>
        <i/>
        <sz val="12"/>
        <color indexed="10"/>
        <rFont val="Calibri"/>
        <family val="2"/>
      </rPr>
      <t xml:space="preserve">3), Manipulación de alimento(3), </t>
    </r>
    <r>
      <rPr>
        <sz val="12"/>
        <color indexed="10"/>
        <rFont val="Calibri"/>
        <family val="2"/>
      </rPr>
      <t xml:space="preserve">  Asador Parrillero(3),  Pantrista(3), Cocina de Primera(3): Ventiuna (21) acciones fromativas,  cuatrocientas ochenta y tres (483) participantes:  Alimentos y bebidas</t>
    </r>
  </si>
  <si>
    <t>Abanico Industrial</t>
  </si>
  <si>
    <t>Freidora</t>
  </si>
  <si>
    <t>Triturador de alimentos</t>
  </si>
  <si>
    <t>Copas de agua</t>
  </si>
  <si>
    <t>Copas de vino</t>
  </si>
  <si>
    <t>Copas de Sidra</t>
  </si>
  <si>
    <t>Juegos de cubertería(Cuchara, cuchillo, cubierto, cuchara de postre, cubierto de postre, cuchillo de postre)</t>
  </si>
  <si>
    <t>Platos No.6 Blanco</t>
  </si>
  <si>
    <t>Platos No.8 Blanco</t>
  </si>
  <si>
    <t>Platos No.12 Blancos</t>
  </si>
  <si>
    <t>Platos No.16  Blancos</t>
  </si>
  <si>
    <t>Tazas para salsas de 14 cm.</t>
  </si>
  <si>
    <t>Tazas para salsas de 20 cm.</t>
  </si>
  <si>
    <t>Wok</t>
  </si>
  <si>
    <t>Plancha</t>
  </si>
  <si>
    <t>Colador chino</t>
  </si>
  <si>
    <t>Pasa puré</t>
  </si>
  <si>
    <t>d) Realizar acciones formativas del área de Tapicería: Auxiliar de tapicería(2),  Tapicero(2).  Cuatro (4) Acciones Formativas , noventa y dos(92) participantes: Herramientas y Materiaales,</t>
  </si>
  <si>
    <t>Compresor de 25 gls</t>
  </si>
  <si>
    <t>Grapadoras de aire para grapas 7-10</t>
  </si>
  <si>
    <t>Mangueras de aire de 50 pies</t>
  </si>
  <si>
    <t>Coladoras</t>
  </si>
  <si>
    <t>Sierra de banco</t>
  </si>
  <si>
    <t>Martillos de 3/4 libras</t>
  </si>
  <si>
    <t>Pinzas de corte</t>
  </si>
  <si>
    <t>Sierras de mano</t>
  </si>
  <si>
    <t>Juegos de destornilladores de tría</t>
  </si>
  <si>
    <t>Juegos destornilladores planos</t>
  </si>
  <si>
    <t>Taladros normales</t>
  </si>
  <si>
    <t>Patas de cabra</t>
  </si>
  <si>
    <t>Cizalla de 24"</t>
  </si>
  <si>
    <t>Extensiones eléctricas de 25 pie</t>
  </si>
  <si>
    <t>Extensiones elécticas de 25 pie</t>
  </si>
  <si>
    <t>Prensa (G)</t>
  </si>
  <si>
    <t>e)Realizar  acciones formativas del Area de Manualidades: Elaborar de Velas y velones(2),  Artesano en Bisuteria(2), Elaborar Arreglos en Flores Naturales(4), Pintura decorativa(4),  Doce (12) Acciones Formativas,  docientas setenta y seis (276) participantes:  Harramientas, materiales .</t>
  </si>
  <si>
    <t>Materiales</t>
  </si>
  <si>
    <t>herramientas</t>
  </si>
  <si>
    <t xml:space="preserve">6.5 Desarrollar  Jornadas de Sensibilización  en los temas de Género, Prev. a la Violencia Intrafamiliar,  Género y Social,  Derechos Sexuales y Reproductivos, Autoestima.  Cincuenta y dos(52  )jornadas ,  Dosmil trecientas noventa y dos participantes sentibilizados/as. Material educativo, combustible(6 galones x charlas) , gas para la estufa, material comestible  para preparación de refrigerios, y materiales desechables.                   </t>
  </si>
  <si>
    <t>Materiales Educativo(Carpetas)</t>
  </si>
  <si>
    <t xml:space="preserve">Galones de combustible </t>
  </si>
  <si>
    <t>Gas(libras)</t>
  </si>
  <si>
    <t>Alimentos y bebidas</t>
  </si>
  <si>
    <t>Material desechable</t>
  </si>
  <si>
    <t>6.6 Realizar estudio de Evaluacion  de impacto de las acciones formativas impartidas en el Centro los Alcarrizos. Contratación de Consultora</t>
  </si>
  <si>
    <t>Honorarios</t>
  </si>
  <si>
    <r>
      <t xml:space="preserve">6.7 Fortalecimiento del Centro de Capacitacion Maria Quidiello: Materiales de oficina, Materriales de limpieza, materiales de oficina,  119 galones de combustible mensuales  para la planta eléctrica,  </t>
    </r>
    <r>
      <rPr>
        <sz val="12"/>
        <color indexed="10"/>
        <rFont val="Calibri"/>
        <family val="2"/>
      </rPr>
      <t>electrodomesticos y equipos de oficina, proyectores, computadoras completas, UPS, Sillas giratoria,  mantenimiento a aires acondicionados, mantenimiento a equipos y  planta física, incluyendo pintura.</t>
    </r>
  </si>
  <si>
    <t>materiales gastables de  de oficina</t>
  </si>
  <si>
    <t>Proyectores</t>
  </si>
  <si>
    <t>Murales medianos</t>
  </si>
  <si>
    <t>Detergente (Saco)</t>
  </si>
  <si>
    <t>Cloro (Galones)</t>
  </si>
  <si>
    <t>Mistolín (Galones)</t>
  </si>
  <si>
    <t>Jabón de fregar (Galones)</t>
  </si>
  <si>
    <t>Papel de baño (Faldos)</t>
  </si>
  <si>
    <t>Swapers</t>
  </si>
  <si>
    <t>Escobas</t>
  </si>
  <si>
    <t>Azúcar (Libras)</t>
  </si>
  <si>
    <t>Café (Libras)</t>
  </si>
  <si>
    <t>Papel toalla (Faldo)</t>
  </si>
  <si>
    <t>Toallas para limpieza</t>
  </si>
  <si>
    <t xml:space="preserve">Cubos Plásticos </t>
  </si>
  <si>
    <t>Sevilletas (Faldos)</t>
  </si>
  <si>
    <t>Sillas giratorias</t>
  </si>
  <si>
    <t>6.8 Fortalecido  el Departamento de Derechos Económicos, Sociales y Culturales: Material gastable, eléctromésticos,  24 galones de Combustible mensual y Contratación de personal.</t>
  </si>
  <si>
    <t>contratación de personal técnico</t>
  </si>
  <si>
    <t xml:space="preserve">6.9  Realizar reuniones para la coordinación de un programa de capacitacion para lograr nuevos emprendimientos (micro y mediana empresas). (Coordinar con el INFOTEP; Centro PYME  UNPH, Centro PYME UASD). Cuatro (12) reuniones: Combustible(6 galones x reunión) y Material educativo. </t>
  </si>
  <si>
    <t>7. Integrada la Comunidad de los Alcarrizos a los trabajos del Centro  de Los Alcarrizos, al centro de capacitación.</t>
  </si>
  <si>
    <t>7.1 Realizar reuniones con las autoridades  y con la comunidad organizada de Los Alcarrizos.  Siete (7) reuniones : Combustible(seis (6)  galones x reunión) y Material Educativo.</t>
  </si>
  <si>
    <t xml:space="preserve">8. Formulados lineamientos de políticas para incrementar el nivel de autonomía económica de las mujeres en la Republica Dominicana. </t>
  </si>
  <si>
    <t>8.1  Instalar  Mesa de Trabajo con instituciones vinculadas con las  Politicas públicas de empleos decente que garanticen el acceso a la mujer. Una(1) mesa de trabajo. Diez (10) reuniones de cinco participantes : Combustible(6 galones comb. x reunión) y material educativo</t>
  </si>
  <si>
    <t>8.2 Realizar  reuniones para lograr la Armonización de la normativa laboral existente con los convenios internacionales ratificados por el Estado Dominicano. ocho (8) reuniones:  Combustible(6 galones x reunión) y material educativo.</t>
  </si>
  <si>
    <t>8.3 Realizar  reuniones para dar seguimiento a las brechas laboral, segun el Observatorio de Mercado Laboral Dominicano (OMLAB).  Seis(6) reuniones: Combustible(6 galones x reunión) y material educativo</t>
  </si>
  <si>
    <t>combustible</t>
  </si>
  <si>
    <t>8.4 Realizar reuniones de coordinacion con Ministerio de Trabajo, el Comité Intersindical de la Mujer Trabajadora (CIMTRA) y las diferentes Asociaciones Empresariales,  para sensibilizar a los tomadores de decisiones en torno al empoderamiento economico de las mujeres y las niñas. Seis (6) reuniones: Combustible(6 galones x reunión) y material educativo.</t>
  </si>
  <si>
    <t xml:space="preserve"> 8.5 Realizar reuniones de coordinación con la mesa intersectorial para la formulación y seguimiento a la propuesta del codigo laboral: Combustible y material educativo seis (6)  Reuniones: Combustible(6 galones x reunión) y material educativo</t>
  </si>
  <si>
    <t xml:space="preserve">8.6 Realizar  reuniones  de coordinación con la mesa intersectorial para la formulación y seguimiento a la propuesta de la Ley de Función Pública. Cinco (5) reuniones: ocmbustible y material educativo. </t>
  </si>
  <si>
    <t xml:space="preserve">8.7 Formalización de acuerdos para la promoción del acceso al crédito y a los medios de producción. Cinco(5)  acuerdos </t>
  </si>
  <si>
    <t>acuerdos firmados</t>
  </si>
  <si>
    <t xml:space="preserve">8.8 Realizar reuniones  de coordinación institucionales vinculadas al tema de micro crédito, capital semilla, huertos familiares.  veinte y dos (22) reuniones         (6 galones x reunión)  </t>
  </si>
  <si>
    <t>8.9 Realizar  reuniones de coordinacion con el Ministerio de Agricultura,  el Gabinete Social de la Presidencia , Ministerio de Relaciones Exteriores para la Ejecución del Plan de Seguridad Alimentaria y Nutricional (SAN),  la FAO y  Asociaciones de Mujeres Rurales.  Cincuenta y cinco (55) reuniones :Combustible(6 galones x reunión) y Material educativo.</t>
  </si>
  <si>
    <t>8.10 Realizar reunión para la elaboración y discusión  de una propuésta  para el cierre de brecha de genero existente en el sector rural. Cinco (5) reuniones de cinco (5) participantes.  Combustible(6 galones x reunión) y material educativo</t>
  </si>
  <si>
    <t>9. Vigilancia social para mejora y fortalecimiento del acceso y capacitación de la mujer dominicana para aaprovechar los beneficios de la TIC.</t>
  </si>
  <si>
    <t>9.1 Realiar reunión de articualción  con el Centro de Tecnologiade la Información y Comunicación(TIC):  Diez (10) reuniones de cinco participantes : Combustible(6 galones x reunión) y material educativo</t>
  </si>
  <si>
    <t>Mujeres en situación de discapacidad,  capacitadas para lograr el empoderamiento  en sus Derechos Economicos, Politicos, Sociales y Culturales.</t>
  </si>
  <si>
    <t>Lograr que en los programas de capacitacion,  dirigidos por  asociaciones y ONGs,  se de oportunidades a las mujeres en situación de discapacidad,  para lograr su Autonomia Económica.</t>
  </si>
  <si>
    <t>10.1  Realizar reunión con las Asociaciones y ONGs,   que trabajan el tema de "Empoderamiento Económico",  para la igualdad de  oportunidades,  a la mujeres en situación de descapacidad. Combustible y Material educativo.</t>
  </si>
  <si>
    <t xml:space="preserve">MINISTERIO DE LA MUJER                                                                                                                                                                                                                          DIRECCION DE PLANIFICACION Y DESARROLLO
PROGRAMAS Y ACTIVIDADES  2016
</t>
  </si>
  <si>
    <t>COD</t>
  </si>
  <si>
    <t xml:space="preserve">AREA </t>
  </si>
  <si>
    <t xml:space="preserve">ACTIVIDAD </t>
  </si>
  <si>
    <t xml:space="preserve">PRODUCTOS </t>
  </si>
  <si>
    <t>PRESUPUESTO 2015</t>
  </si>
  <si>
    <t xml:space="preserve">CARGADO </t>
  </si>
  <si>
    <t>PROYECTADO</t>
  </si>
  <si>
    <t>01  01   0000</t>
  </si>
  <si>
    <t xml:space="preserve">Actividades Centrales </t>
  </si>
  <si>
    <r>
      <t xml:space="preserve">Dirección Superior  y Planificacion                                                                                                                                                                                                                                                                                                                                                                    Planificacion y Desarrollo:      </t>
    </r>
    <r>
      <rPr>
        <sz val="14"/>
        <color theme="1"/>
        <rFont val="Arial"/>
        <family val="2"/>
      </rPr>
      <t>Apoyar la definición, articulación y promoción de normas y políticas propiciadoras de la equidad de género en el territorio nacional, en el ámbito económico, político, social y cultural,  estableciendo los mecanismos y procedimientos necesarios para su implementación.</t>
    </r>
  </si>
  <si>
    <t xml:space="preserve"> Seguimiento y                                                                         Formular Plan Operativo y Presupuesto  2017.                                                                                                 Formular Plan de Emergencia y Contingencia Institucional.                                                    </t>
  </si>
  <si>
    <t xml:space="preserve">Seguimiento  al Plan Estratégico del Ministerio de la Mujer   2015- 2020,  en ejecución.                                                                     </t>
  </si>
  <si>
    <t>Formulación del Plan Operativo y Presupuesto 2017</t>
  </si>
  <si>
    <t>Formulación y seguimiento  del Plan de Compras 2017</t>
  </si>
  <si>
    <t>Formulación del Plan de emergencia y contingencia institucional, evaluación de las vulnerabilidades de  la Institución.</t>
  </si>
  <si>
    <t>Seguimiento a la ejecución de los planes programas y proyectos de las  Asociaciones Sin Fines de Lucro bajo la cobertura del  Ministerio de la Mujer.</t>
  </si>
  <si>
    <t>Fortalecer el funcionamiento de la Guía de Evaluación del Desempeño, Inducción y Descripción de Puestos.</t>
  </si>
  <si>
    <t>Formulación de mejoras de procesos y de las estructuras organizativas de la institución.</t>
  </si>
  <si>
    <t>Realización de Diagnósticos  Organizacionales para llevar a cabo los procesos de reestructuración requeridos  conformes a los enfoques  actuales de Genero y  Desarrollo.</t>
  </si>
  <si>
    <t xml:space="preserve">Eficientizar la gestión institucional a través del seguimiento en el Mmujer , a partir de la implantación de las Herramientas de Planificacion, seguimiento y control aprobadas. </t>
  </si>
  <si>
    <t>Seguimiento al Programa de Mejoramiento de la Gestión  de la calidad  de manera articulada  con el Ministerio de Administración publica</t>
  </si>
  <si>
    <t xml:space="preserve">Elaboración de memoria anual e informes ejecutivos 2016 </t>
  </si>
  <si>
    <t>Actualización del  Estudio sobre Mujer Dominicana en Cifras.</t>
  </si>
  <si>
    <t>Actualización Estadísticas de Servicios que ofrece el Ministerio de la Mujer.</t>
  </si>
  <si>
    <t>Medición y análisis del uso del tiempo en el ámbito nacional.</t>
  </si>
  <si>
    <t>Incrementar la cartera de proyectos del Ministerio de la Mujer.</t>
  </si>
  <si>
    <t>Actualización  del directorio de agencias, embajadas y organismos de cooperación internacional.</t>
  </si>
  <si>
    <t>Revisión y actualización de la carpeta de proyectos vigentes y /o en ejecución.</t>
  </si>
  <si>
    <t xml:space="preserve">Activación de las Mesas de Cooperación de Genero.  </t>
  </si>
  <si>
    <t>Fortalecimiento de las relaciones  con las agencias y los organismos de la cooperación  internacional.</t>
  </si>
  <si>
    <t>Recursos Humanos:</t>
  </si>
  <si>
    <t xml:space="preserve">Aplicar la Ley de  la Función Pública a lo interno del Ministerio de la Mujer  </t>
  </si>
  <si>
    <t>Aplicación de los Subsistemas de Gestión contemplados en la Ley 14-91 de Servicio Civil y Carrera  Administrativa y su Reglamento de Aplicación 81-94.</t>
  </si>
  <si>
    <t xml:space="preserve">Promover el fortalecimiento institucional a través de la ejecución y desarrollo de un sistema de gestión que contribuya al logro de los objetivos institucionales y garantice la satisfacción y la productividad de su personal armonizado con el compendio de Normas sobre Profesionalización de la Función Pública. </t>
  </si>
  <si>
    <t>Tramitación de acciones de personal; obtención de nombramientos, cambios de designación, reajustes de sueldo y traslado de empleados.</t>
  </si>
  <si>
    <t xml:space="preserve">Fortalecimiento de la Gestión Humana mediante la implementacion del Programa de capacitación  y desarrollo para el personal del Ministerio </t>
  </si>
  <si>
    <t>Programación de las vacaciones, proyección y pago de bono por desempeño</t>
  </si>
  <si>
    <t>Aplicación eficiente de las normas  sobre profesionalización de la función públicas.</t>
  </si>
  <si>
    <t>Evaluación del desempeño a las/os empleados del Ministerio</t>
  </si>
  <si>
    <t>Tecnología de la Información.</t>
  </si>
  <si>
    <t xml:space="preserve">Fortalecer  la plataforma tecnológica del Ministerio de la Mujer. </t>
  </si>
  <si>
    <t>Garantizada la seguridad de las informaciones  de la institución, el mantenimiento y reposición de los equipos y programas .</t>
  </si>
  <si>
    <t>Infraestructura tecnológica optimizada</t>
  </si>
  <si>
    <t>Fortalecimiento del sistema  tecnológico  que permita  el resguardo de la información y la  comunicación  inter provincial.</t>
  </si>
  <si>
    <t>Instalación Capacidades de Tecnologías Voz Sobre IP para comunicación inter – provincial.</t>
  </si>
  <si>
    <t>Expansión de la Dirección de Educación a través de la Web.</t>
  </si>
  <si>
    <t>Instalación  de Sistema POE para servicios inalámbrico de redes</t>
  </si>
  <si>
    <t>Fortalecer la capacidad técnica del personal del departamento de Tecnología.</t>
  </si>
  <si>
    <t xml:space="preserve">Capacitación al personal en: sistema de redes, desarrollo de software, administración de base de datos </t>
  </si>
  <si>
    <t>Capacitación y actualización de los recursos humanos del Ministerio en el uso de las Tecnologías de la Información.</t>
  </si>
  <si>
    <t>Capacitar el  personal en el uso de las TIC.</t>
  </si>
  <si>
    <t xml:space="preserve">Capacitación y plan de actualización al personal del Ministerio </t>
  </si>
  <si>
    <t>Dirección Jurídica:</t>
  </si>
  <si>
    <t>Asesorar en materia legal a la Ministra y/o cualquier otra dependencia que así lo amerite</t>
  </si>
  <si>
    <t>Soporte legal para la concertación de acuerdos , convenios y contratos para la coordinación y articulación institucional.</t>
  </si>
  <si>
    <t>Asesoría legal al  Ministerio .</t>
  </si>
  <si>
    <r>
      <t xml:space="preserve">Oficina de Relaciones  Internacionales                           </t>
    </r>
    <r>
      <rPr>
        <sz val="14"/>
        <color rgb="FF000000"/>
        <rFont val="Arial"/>
        <family val="2"/>
      </rPr>
      <t xml:space="preserve">seguimiento y evaluación de los compromisos internacionales en materia de género del Gobierno Dominicano. </t>
    </r>
  </si>
  <si>
    <t>Asesorar  a la Ministra en todo lo relativo a los acuerdos y convenios internacionales en materia de genero.</t>
  </si>
  <si>
    <t>Colaborar en la organización y coordinación de la participación de las delegaciones del país en los  eventos internacionales de la agenda de género.</t>
  </si>
  <si>
    <t>Coordinar de manera permanente   con la Cancillería y nuestras misiones diplomáticas en el exterior   para garantizar el enfoque de género en las acciones y acuerdos de los cuales es compromisario el Estado Dominicano</t>
  </si>
  <si>
    <t>01 000 02</t>
  </si>
  <si>
    <r>
      <t xml:space="preserve">Dirección  Administrativa y Financiera.  </t>
    </r>
    <r>
      <rPr>
        <sz val="14"/>
        <color rgb="FF000000"/>
        <rFont val="Arial"/>
        <family val="2"/>
      </rPr>
      <t>Dirigir las operaciones financieras y contables de la institución, asesorar a las autoridades  sobre la ejecución Presupuestaria, y velar por la política de inversión y el buen uso de los recursos. Garantizar que los  servicios administrativos y financieros requeridos por las diferentes aéreas sean ofrecido con eficiencia y eficacia.</t>
    </r>
  </si>
  <si>
    <t>Coordinar y supervisar las actividades administrativas y financieras que se desarrollan en las áreas de Contabilidad, Tesorería,  Administración.</t>
  </si>
  <si>
    <t>Coordinación y supervisión  las actividades administrativas y financieras que se desarrollan en las áreas de Contabilidad, Tesorería,  Administración.</t>
  </si>
  <si>
    <t>Servicios de Dirección Administrativa y Financiera</t>
  </si>
  <si>
    <t>Gestión y Control de los Procesos Administrativos y Financieros</t>
  </si>
  <si>
    <t>Ejecución del Plan de Compras año 2017</t>
  </si>
  <si>
    <t>Proveer apoyo logístico, administrativo y financiero eficiente y eficaz a los procesos técnicos y operativos que ejecutan las diferentes unidades administrativas que conforman el Ministerio, de acuerdo con  las normas y procedimientos establecidos en el marco jurídico y  financiero.</t>
  </si>
  <si>
    <t>Apoyo logístico, administrativo y financiero eficiente y eficaz a los procesos técnicos y operativos que se ejecutan en el Ministerio.</t>
  </si>
  <si>
    <t>Estandarizar  los procesos sustantivos y administrativos / financieros del  Ministerio de la Mujer</t>
  </si>
  <si>
    <t>Manuales de funciones,  administrativo y sustantivos, actualizados.</t>
  </si>
  <si>
    <t>01 000 03</t>
  </si>
  <si>
    <r>
      <t xml:space="preserve">Coordinación Provincial y Municipal                                        </t>
    </r>
    <r>
      <rPr>
        <sz val="14"/>
        <rFont val="Arial"/>
        <family val="2"/>
      </rPr>
      <t>Ampliar  la incidencia y cobertura  territorial del Ministerio de la Mujer, en el diseño y ejecución de políticas públicas de igualdad y equidad de género a través del desarrollo de programas de fortalecimiento de los diferentes mecanismos de articulación.</t>
    </r>
  </si>
  <si>
    <t xml:space="preserve">Fortalecer las cincuenta y dos (52) Oficinas Provinciales y Municipales de la Mujer existentes, con miras a impactar en  la transversalización de la igualdad y equidad de genero  en las políticas públicas locales </t>
  </si>
  <si>
    <t xml:space="preserve">Fortalecimiento e incremento de los Comités intersectoriales locales </t>
  </si>
  <si>
    <t xml:space="preserve">Asegurar el correcto funcionamiento de la Oficinas Provinciales y Municipales  de la Mujer </t>
  </si>
  <si>
    <t xml:space="preserve">Articulación de acciones con las instituciones gubernamentales y  los gobiernos locales </t>
  </si>
  <si>
    <t>Fortalecimiento de las capacidades nacionales para la prevención y atención  de la violencia contra la mujer e intrafamiliar en el ámbito local.</t>
  </si>
  <si>
    <t>Creación y seguimiento a los comités  intersectoriales  para la transversalización del enfoque de igualdad y equidad de  Genero</t>
  </si>
  <si>
    <t>Sensibilización a la población sobre igualdad y equidad de género.</t>
  </si>
  <si>
    <t>01 000 04</t>
  </si>
  <si>
    <r>
      <t xml:space="preserve">Servicios de Comunicación y Relaciones publicas                              </t>
    </r>
    <r>
      <rPr>
        <sz val="14"/>
        <color rgb="FF000000"/>
        <rFont val="Arial"/>
        <family val="2"/>
      </rPr>
      <t>Sensibilización de la sociedad y los medios de comunicación en torno a las problemáticas que impiden el desarrollo social, político y económico  de las mujeres</t>
    </r>
  </si>
  <si>
    <t>Difundir en los medios de comunicación las actividades ejecutadas por el Ministerio de la Mujer.</t>
  </si>
  <si>
    <t>Sensibilización  de los comunicadores sobre los derechos de la mujer</t>
  </si>
  <si>
    <t>Realizar una comunicación con enfoque de género y difundir los derechos de las mujeres y su rol social.</t>
  </si>
  <si>
    <t xml:space="preserve">Sensibilización de la  población sobre la revalorización de la imagen de la mujer </t>
  </si>
  <si>
    <t>Organizar y realizar el  concurso para otorgar la Medalla al Mérito a la Mujer Dominicana 2014</t>
  </si>
  <si>
    <t>Condecoración de la Mujer Meritoria</t>
  </si>
  <si>
    <t>Implementada la campaña sobre la  imagen del Ministerio de la Mujer.</t>
  </si>
  <si>
    <t xml:space="preserve">Proyección de la imagen institucional del Ministerio de la Mujer </t>
  </si>
  <si>
    <t>Implementar las campañas temáticas Marzo y Noviembre.</t>
  </si>
  <si>
    <t xml:space="preserve">Proyección de la campaña sobre la significación del 8 de Marzo.  </t>
  </si>
  <si>
    <t>Proyección de la campaña educativa para la prevención de la violencia contra la mujer e intrafamiliar, en conmemoración del 25 de Noviembre Día Internacional de la No Violencia Contra la Mujer.</t>
  </si>
  <si>
    <t>11 000 00</t>
  </si>
  <si>
    <t xml:space="preserve">Coordinación Intersectorial para el Seguimiento de Políticas en Igualdad de Genero.  </t>
  </si>
  <si>
    <t>11 000 01</t>
  </si>
  <si>
    <r>
      <t xml:space="preserve">Gestión de la Transversalidad de la Perspectiva de Genero.                                                                     </t>
    </r>
    <r>
      <rPr>
        <sz val="14"/>
        <color rgb="FF000000"/>
        <rFont val="Arial"/>
        <family val="2"/>
      </rPr>
      <t>Impulsar la incorporación de la perspectiva de igualdad y equidad de  género en la formulación y ejecución de los planes, programas y proyectos de las diferentes instituciones del Estado.</t>
    </r>
  </si>
  <si>
    <t>Brindar asistencia técnica a las instituciones publicas para propiciar las condiciones de que se transversalice  enfoque de género en la planificación estratégica de  instituciones del sector público e incorporar el enfoque de igualdad y equidad de genero en las políticas, planes y programas  que desarrollan.</t>
  </si>
  <si>
    <t>Instituciones públicas reciben asistencia técnica sobre la transversalización de una cultura de igualdad y equidad de genero.</t>
  </si>
  <si>
    <t>Asistencia técnica a las instituciones publicas y privadas para la transversalización del enfoque de género y lograr incorporación de una cultura de igualdad y equidad de genero</t>
  </si>
  <si>
    <t>Presentar, a las instituciones de los Poderes del Estado y de la Sociedad Civil,  propuestas de  adecuación del Marco Jurídico  para la incorporación del enfoque de igualdad y equidad de genero.</t>
  </si>
  <si>
    <t xml:space="preserve">Sensibilización de las autoridades políticas sobre su responsabilidad de incluir de manera explícita el enfoque de  igualdad y equidad de genero en todo el  marco jurídico e institucional del Estado. </t>
  </si>
  <si>
    <t>Incorporación del enfoque de igualdad y equidad de género  en el marco jurídico nacional e institucional</t>
  </si>
  <si>
    <t xml:space="preserve">Promover la aplicación de la  Normativa Nacional    Sobre Trafico Ilícito  y Trata de Personas,  mediante procesos de prevención y protección. a victimas de trafico ilícito y Trata de personas. </t>
  </si>
  <si>
    <t>Diplomado de Trafico Ilícito  y Trata de Personas  impartido.</t>
  </si>
  <si>
    <t xml:space="preserve">Sensibilización de los  sectores involucrado y a la población sobre  los puntos de orientación de migración </t>
  </si>
  <si>
    <t>Fortalecimiento de las capacidades nacionales para la prevención y atención de trafico ilícito y trata de personas.</t>
  </si>
  <si>
    <t>Campaña de difusión de   la Ley 137-03 Sobre Tráfico Ilícito y Trata de Personas,</t>
  </si>
  <si>
    <t xml:space="preserve">Prevención y atención brindada en situaciones de vulnerabilidad y violencia de género relacionada con viajes irregulares, trata y tráfico ilícito  de personas, </t>
  </si>
  <si>
    <t>Revisión y actualización del Plan Nacional del CIPROM y del  Decreto que lo  crea.</t>
  </si>
  <si>
    <t>11 000 02</t>
  </si>
  <si>
    <r>
      <rPr>
        <b/>
        <sz val="14"/>
        <color rgb="FF000000"/>
        <rFont val="Arial"/>
        <family val="2"/>
      </rPr>
      <t xml:space="preserve">Articulación con la Sociedad Civil y los Gobiernos Locales.                                            </t>
    </r>
    <r>
      <rPr>
        <sz val="14"/>
        <color rgb="FF000000"/>
        <rFont val="Arial"/>
        <family val="2"/>
      </rPr>
      <t xml:space="preserve"> Establecer acuerdos interinstitucionales y con organizaciones de la sociedad civil para propiciar la incorporación, implementación y seguimiento de las políticas púbicas de género.</t>
    </r>
  </si>
  <si>
    <t>Establecer acuerdos interinstitucionales y con organizaciones de la sociedad civil para propiciar la incorporación, implementación y seguimiento de las políticas púbicas de género.</t>
  </si>
  <si>
    <t xml:space="preserve">Coordinar y articular  acciones con instituciones de la sociedad civil y gremiales para promover el avance de las mujeres. </t>
  </si>
  <si>
    <t xml:space="preserve">Coordinar y dar  seguimiento a las Mesas Locales Nacionales de Seguridad, Ciudadanía y Género.  </t>
  </si>
  <si>
    <t>Promover e incidir, para que en los planes, programas y proyectos de los gobiernos locales se tranversalice la perspectiva de género</t>
  </si>
  <si>
    <t xml:space="preserve">Capacitación de  los/as funcionarios/as  y/o personal administrativo de los ayuntamientos  con el propósito de  Transversalizar el género en los planes y programas,  </t>
  </si>
  <si>
    <t>Firma de acuerdos con  ayuntamientos del país para la instalación de las Oficinas de Equidad de Género y Desarrollo (OEGDs).</t>
  </si>
  <si>
    <t>Asistencia técnica a las instituciones Sin Fines de Lucro  y a los Gobiernos Locales, sobre la transversalización del enfoque de género  para lograr Incorporación de una cultura de igualdad y equidad de genero</t>
  </si>
  <si>
    <t>11 000 03</t>
  </si>
  <si>
    <r>
      <t xml:space="preserve">Aplicación y Seguimiento a Convenios                                                                                                                                                                                                </t>
    </r>
    <r>
      <rPr>
        <sz val="14"/>
        <color rgb="FF000000"/>
        <rFont val="Arial"/>
        <family val="2"/>
      </rPr>
      <t>Seguimiento a los compromisos internacionales contraídos por el país en materia de genero.</t>
    </r>
  </si>
  <si>
    <t>Formulación de propuesta metodológica para el seguimiento de los compromisos internacionales de género.</t>
  </si>
  <si>
    <t>Presentación de informes de seguimiento de los acuerdos internacionales suscritos por el Estado Dominicano sobre los derechos de las mujeres.</t>
  </si>
  <si>
    <t>Implementacion de los instrumentos internacionales en materia de genero, ratificados por el Estado Dominicano.</t>
  </si>
  <si>
    <t>Participación  en los espacios y mecanismos de debates  internacional dirigido a lograr la igualdad  y equidad de genero</t>
  </si>
  <si>
    <t>Promoción de la capacitación y formación  en materia de genero, en el  exterior  del personal gerencial y medio  de la  institución.</t>
  </si>
  <si>
    <t>11 000 04</t>
  </si>
  <si>
    <r>
      <t xml:space="preserve">Seguimiento a la implementacion de la Política Transversal de Genero   </t>
    </r>
    <r>
      <rPr>
        <sz val="12"/>
        <color rgb="FF000000"/>
        <rFont val="Arial"/>
        <family val="2"/>
      </rPr>
      <t>Monitoreo  y  seguimiento a la implementación y ejecución de la política de género plasmada en el Plan Nacional de Igualdad y Equidad de Género –PLANEG II</t>
    </r>
  </si>
  <si>
    <t>Sistema de seguimiento de PLANEG II  implementado en las  sectoriales.</t>
  </si>
  <si>
    <t>Sistema de seguimiento y monitoreo del PLANEG II funcionando en las  sectoriales.</t>
  </si>
  <si>
    <t>Evaluación y  seguimiento  al  cumplimiento  y ejecución del  PLANEG II</t>
  </si>
  <si>
    <t>Informes sobre el avance en el cumplimiento y ejecución del PLANEG II.</t>
  </si>
  <si>
    <t>12 000 00</t>
  </si>
  <si>
    <t>Fomento de  la Igualdad de Genero en la Educación y la Capacitación.</t>
  </si>
  <si>
    <t>12 000 01</t>
  </si>
  <si>
    <r>
      <t xml:space="preserve">Incorporación de la Educación en Genero  </t>
    </r>
    <r>
      <rPr>
        <sz val="14"/>
        <color rgb="FF000000"/>
        <rFont val="Arial"/>
        <family val="2"/>
      </rPr>
      <t>Articulación con las  Instituciones  educativas  publicas y privadas para promover la inserción en sus currículas el enfoque  de igualdad y equidad de género</t>
    </r>
  </si>
  <si>
    <t xml:space="preserve">Incorporar al proceso de transversalización del enfoque de género en la Currícula de las carreras educativas  de los  niveles inicial, básico, medio, técnico y  superior en: </t>
  </si>
  <si>
    <t xml:space="preserve">Socialización y validación de la propuesta estratégica para la incorporación del enfoque de igualdad y equidad de genero en la Curricula de los niveles inicial básico y medio </t>
  </si>
  <si>
    <t>Transversalización del enfoque de género en las Currículas de las carreras educativas  de los  niveles técnico y superior :Universidad Autónoma de Santo Domingo (UASD), Fuerzas Armadas (FF.AA), Policía Nacional (P.N.), Escuela de la Penitenciaría y de la Magistratura..</t>
  </si>
  <si>
    <t xml:space="preserve">Transversalización del enfoque de igualdad y equidad de genero en la Curricula de las carreras técnicas del  Instituto de Formación Técnica Profesional (INFOTEP), </t>
  </si>
  <si>
    <t>Asistencia  técnica a las instituciones  educativas de los niveles inicial, básico y medio para el fortalecimiento  del enfoque de igualdad y  equidad de género en la currícula..</t>
  </si>
  <si>
    <t xml:space="preserve">Asistencia  técnica a las instituciones  de educación superior,  técnica y escuelas especializadas   sobre el diseño de la  currícula desde un enfoque de igualdad y  equidad de género </t>
  </si>
  <si>
    <t>12 000 02</t>
  </si>
  <si>
    <r>
      <rPr>
        <b/>
        <sz val="14"/>
        <color rgb="FF000000"/>
        <rFont val="Arial"/>
        <family val="2"/>
      </rPr>
      <t>Fomento de la Capacitación   en Género</t>
    </r>
    <r>
      <rPr>
        <sz val="14"/>
        <color rgb="FF000000"/>
        <rFont val="Arial"/>
        <family val="2"/>
      </rPr>
      <t xml:space="preserve">                                                          Sensibilizar, educar y capacitar a  grupos prioritarios sobre el enfoque de género, la violencia contra la mujer e intrafamiliar, mujer y política, en el ámbito  nacional.  incidir en:  Grupos que impactan  por la magnitud  de la población que atienden..</t>
    </r>
  </si>
  <si>
    <t>Fortalecer la formación, profesionalización y capacitación con la incorporación del enfoque de  equidad e igualdad de género y de derechos humanos  en el servicio de los docentes  y los formadores de docentes de la educación  pública.</t>
  </si>
  <si>
    <t>Capacitación a equipo de facilitadores para formar  profesores/as  de la educación pública, para promover   la  incorporación  el enfoque de  igualdad y equidad de genero y de derechos humanos.  en las practicas educativas.,</t>
  </si>
  <si>
    <t xml:space="preserve">Capacitación a profesores  de la educación pública    en enfoque de igualdad y equidad de genero y de derechos humanos. </t>
  </si>
  <si>
    <t>Realización de Conferencia Magistral  sobre enfoque de igualdad y equidad de genero dirigida a la comunidad educativa.</t>
  </si>
  <si>
    <t xml:space="preserve">Realización de  encuentros  sobre dialogo educativo acerca de practicas educativas  de la enseñanza con contenido s sexista y discriminatorios que fomentan la violencia . </t>
  </si>
  <si>
    <t>Formación de Docentes para la educación con perspectiva de genero (niveles inicial, básica y media)</t>
  </si>
  <si>
    <t>Sensibilización en el enfoque de igualdad y equidad de  género a los docentes de educación superior,  técnica y escuelas especializadas.</t>
  </si>
  <si>
    <t>12 000 03</t>
  </si>
  <si>
    <r>
      <rPr>
        <b/>
        <sz val="14"/>
        <color rgb="FF000000"/>
        <rFont val="Arial"/>
        <family val="2"/>
      </rPr>
      <t xml:space="preserve">Escuela de Capacitación Política.   </t>
    </r>
    <r>
      <rPr>
        <sz val="14"/>
        <color rgb="FF000000"/>
        <rFont val="Arial"/>
        <family val="2"/>
      </rPr>
      <t xml:space="preserve">                                                                       Conducir los procesos de capacitación del Ministerio de la Mujer, de manera continua, potenciando en todo momento la capacitación política de las mujeres</t>
    </r>
    <r>
      <rPr>
        <b/>
        <sz val="14"/>
        <color rgb="FF000000"/>
        <rFont val="Arial"/>
        <family val="2"/>
      </rPr>
      <t xml:space="preserve">. </t>
    </r>
  </si>
  <si>
    <t>Fortalecer y Consolidar  la Escuela de Capacitación Política para Mujeres.</t>
  </si>
  <si>
    <t>Formación de mujeres políticas y lideresas</t>
  </si>
  <si>
    <t>Mujeres políticas capacitadas en procesos de desarrollo local y gobernabilidad.</t>
  </si>
  <si>
    <t>13 000 00</t>
  </si>
  <si>
    <t>Prevención y Defensoría de los Derechos de la Mujer</t>
  </si>
  <si>
    <t>13 000 02</t>
  </si>
  <si>
    <r>
      <t xml:space="preserve">Prevención y Atención a la Violencia contra la Mujer  e Intrafamiliar.                                          </t>
    </r>
    <r>
      <rPr>
        <sz val="14"/>
        <color theme="1"/>
        <rFont val="Arial"/>
        <family val="2"/>
      </rPr>
      <t xml:space="preserve">Coordinar y articular los esfuerzos de las instituciones y organismos comprometidos con la atención, prevención, intervención y seguimiento de las víctimas de violencia intrafamiliar y de género. </t>
    </r>
  </si>
  <si>
    <t xml:space="preserve">Ampliar  las coordinaciones intersectoriales de monitoreo y desarrollo de programas de Prevención y Atención Integral a la Violencia Contra la Mujer N.N.A y seguimiento a casos.                                                                
</t>
  </si>
  <si>
    <t>promoción del diseño y revisión del Modelo de Calidad de los servicios ofrecidos por las UNAIVIM.</t>
  </si>
  <si>
    <t>Sensibilización de los prestatario de servicios  en la ruta crítica de la violencia contra las mujeres.</t>
  </si>
  <si>
    <t xml:space="preserve">Fiscalías, destacamentos policiales, oficinas provinciales y hospitales atienden de forma satisfactoria a víctimas de violencia, mujeres, niños, niñas y adolescentes </t>
  </si>
  <si>
    <t>Funcionamiento de la  línea Emergencia.</t>
  </si>
  <si>
    <t>Incremento del número de víctimas de violencia intrafamiliar y contra la mujer   que reciben atención integral satisfactoria.</t>
  </si>
  <si>
    <t>Participación del Ministerio de la Mujer  en los espacios de coordinación, diseño y ejecución de las políticas sociales.</t>
  </si>
  <si>
    <t xml:space="preserve">Unidades de Atención Integral a victimas de violencia contra la mujer </t>
  </si>
  <si>
    <t xml:space="preserve">Población atendida en el programa  de prevención de la violencia de género y  sensibilizada sobre no violencia </t>
  </si>
  <si>
    <t xml:space="preserve">Casos procesados por violación de derechos </t>
  </si>
  <si>
    <t>13 000 03</t>
  </si>
  <si>
    <r>
      <rPr>
        <b/>
        <sz val="14"/>
        <color theme="1"/>
        <rFont val="Arial"/>
        <family val="2"/>
      </rPr>
      <t xml:space="preserve">Promoción y Fomento  Derechos Económicos,  Sociales y Culturales.     </t>
    </r>
    <r>
      <rPr>
        <sz val="14"/>
        <color theme="1"/>
        <rFont val="Arial"/>
        <family val="2"/>
      </rPr>
      <t xml:space="preserve">                                                                      Promover el empoderamiento individual y colectivo de las mujeres, de manera que en el ejercicio de sus derechos como ciudadanas se apropien, controlen y accedan los recursos económicos, sociales, culturales en los ámbitos nacional y local en condiciones  de equidad e  igualdad.</t>
    </r>
  </si>
  <si>
    <t>Presentación a las instituciones  crediticias de  propuesta  de las  normativas y metodología , de acceso a la capacitación  y al crédito con enfoque de genero.</t>
  </si>
  <si>
    <t>Cobertura de la seguridad social para las trabajadoras domésticas e inclusión de mujeres en el plan subsidiado de salud.</t>
  </si>
  <si>
    <t>Integración de las mujeres a la producción  en el ámbito local y territorial.</t>
  </si>
  <si>
    <t xml:space="preserve">Coordinar la  firma de un acuerdo interinstitucional con el Instituto de Crédito Cooperativo (IDECOOP). </t>
  </si>
  <si>
    <t xml:space="preserve">Implementacion del  acuerdo interinstitucional con el Instituto de Crédito Cooperativo (IDECOOP). </t>
  </si>
  <si>
    <t xml:space="preserve">Mujeres con habilidades y capacidades desarrolladas de manera integral. </t>
  </si>
  <si>
    <t>Integración de la Comunidad de los Alcarrizos a los trabajos del Centro  de Los Alcarrizos, al centro de capacitación.</t>
  </si>
  <si>
    <t xml:space="preserve">Formulación de lineamientos de políticas para incrementar el nivel de autonomía económica de las mujeres en la Republica Dominicana. </t>
  </si>
  <si>
    <t>Vigilancia social para la mejora y fortalecimiento del acceso y capacitación de la mujer dominicana para aprovechar los beneficios de  las TIC</t>
  </si>
  <si>
    <t>13 000 05</t>
  </si>
  <si>
    <t xml:space="preserve">Proyectos </t>
  </si>
  <si>
    <t xml:space="preserve">Promoción de los Derechos a la Salud Integral, Salud Sexual y Reproductiva  de la Mujer </t>
  </si>
  <si>
    <t>15 000 01</t>
  </si>
  <si>
    <r>
      <t xml:space="preserve">Promoción y de los Derechos a la Salud Integral de la Mujer.                                     </t>
    </r>
    <r>
      <rPr>
        <sz val="14"/>
        <color rgb="FF000000"/>
        <rFont val="Arial"/>
        <family val="2"/>
      </rPr>
      <t>Contribuir  a mejorar el acceso y la calidad de los servicios de salud dirigidos a la mujer y el acceso universal a la salud integral, como una condición indispensable para garantizar la participación plena de las mujeres.</t>
    </r>
  </si>
  <si>
    <t>Definición y aplicación de la  políticas, planes, programas y normativas en el marco de la Ley General de Salud, enfatizando en  la salud de las mujeres y con perspectiva de género.</t>
  </si>
  <si>
    <t xml:space="preserve">Vigilancia social de la aplicación de la Ley General de Salud y su marco regulatorio con énfasis en la salud de las mujeres .  </t>
  </si>
  <si>
    <t>Realización de un  seminario Internacional sobre salud de la mujer, orientado a generar políticas públicas sobre genero, mujer y salud.</t>
  </si>
  <si>
    <t>15 000 02</t>
  </si>
  <si>
    <r>
      <rPr>
        <b/>
        <sz val="14"/>
        <color rgb="FF000000"/>
        <rFont val="Arial"/>
        <family val="2"/>
      </rPr>
      <t xml:space="preserve">Promoción de la Salud Sexual y Reproductiva.                             </t>
    </r>
    <r>
      <rPr>
        <sz val="14"/>
        <color rgb="FF000000"/>
        <rFont val="Arial"/>
        <family val="2"/>
      </rPr>
      <t xml:space="preserve"> Promover el ejercicio pleno de los derechos a la salud  sexual y reproductiva, como parte de los derechos humanos </t>
    </r>
  </si>
  <si>
    <t>Sensibilizar a tomadores de decisión en torno a la Política Nacional  de Prevención de Embarazos en Adolescente y Servicios Salud Sexual y Reproductiva  para para Adolescentes y Mujeres Jóvenes</t>
  </si>
  <si>
    <t xml:space="preserve">Cumplimiento de la Política Nacional  de Prevención de Embarazos en Adolescente y Servicios Salud Sexual y Reproductiva  para Adolescentes y Mujeres Jóvenes.  </t>
  </si>
  <si>
    <t>Funcionamiento del comité intersectorial de promoción la política  de prevención de embarazos en adolescente y salud sexual y reproductiva de adolescentes y jóvenes.</t>
  </si>
  <si>
    <t>Formación del  personal de   Salud Sexual y Reproductiva  para Adolescentes y Mujeres Jóvenes,  para la implementacion  Políticas y Normativas</t>
  </si>
  <si>
    <t>Difusión  de  campaña de comunicación social dirigida a promover el empoderamiento de las mujeres en referencia al derecho a la salud y los derechos sexuales y reproductivos.</t>
  </si>
  <si>
    <t>Funcionamiento del centro piloto de formación en salud sexual y reproductiva para adolescentes y jóvenes.</t>
  </si>
  <si>
    <t>Formación de agentes multiplicadores en salud sexual y reproductiva.</t>
  </si>
  <si>
    <t>Coordinación con las  Casas de Acogida   para ofrecer cuidados primarios básicos a las mujeres víctimas de VBG y VIF.</t>
  </si>
  <si>
    <t>Mejoramiento de las condiciones  para la atención integral de la salud sexual y reproductiva de adolescentes y jóvenes, con énfasis en  embarazo, mortalidad materna, violencia intra-familiar y VIH/SIDA.</t>
  </si>
  <si>
    <t>98 000 00</t>
  </si>
  <si>
    <t>Administración de Contribuciones Especiales.</t>
  </si>
  <si>
    <r>
      <rPr>
        <b/>
        <sz val="14"/>
        <color rgb="FF000000"/>
        <rFont val="Arial"/>
        <family val="2"/>
      </rPr>
      <t xml:space="preserve">Casas de Refugio y Protección </t>
    </r>
    <r>
      <rPr>
        <sz val="14"/>
        <color rgb="FF000000"/>
        <rFont val="Arial"/>
        <family val="2"/>
      </rPr>
      <t xml:space="preserve">                          Instituir las Casas de Acogida o Refugios en todo el territorio nacional, que servirán de albergue a las mujeres, niños, niñas y adolescentes, víctimas de violencia intrafamiliar o doméstica.</t>
    </r>
  </si>
  <si>
    <t xml:space="preserve">Dar  albergue seguro,  de manera temporal, a las mujeres ,niños, niñas y adolescentes victimas de violencia contra la Mujer e intrafamiliar o domestica. </t>
  </si>
  <si>
    <t xml:space="preserve">incremento del numero de   víctimas de violencia de género e intrafamiliar que acceden a los servicios de las Casas de Acogida. </t>
  </si>
  <si>
    <t xml:space="preserve">Casas de acogida para victimas de violencia habilitadas </t>
  </si>
  <si>
    <t>Atención a  mujeres victimas de violencia intrafamiliar y de genero con sus hijos/as.</t>
  </si>
  <si>
    <t>Organizaciones Sin Fines de Lucro</t>
  </si>
  <si>
    <t>Apoyar a las organizaciones sin fines de lucro cuyas actividades están orientadas a fomentar la equidad e igualdad de Género</t>
  </si>
  <si>
    <t>Tabla No. 1</t>
  </si>
  <si>
    <t>PLAN ESTRATEGICO MINISTERIO DE LA MUJER  2015 2020</t>
  </si>
  <si>
    <t>ESTIMADO DE GASTOS DEMANDADOS PEI  AÑO 03</t>
  </si>
  <si>
    <t>POR EJE  Y OBJETIVOS ESTRATEGICOS</t>
  </si>
  <si>
    <t>LINEA DE ACCION Y  RESULTADOS</t>
  </si>
  <si>
    <t>(Valores en RD$)</t>
  </si>
  <si>
    <t xml:space="preserve"> EJE ESTRATEGICO  1: FORTALECIMIENTO INSTITUCIONAL</t>
  </si>
  <si>
    <t>Objetivos Estratégicos</t>
  </si>
  <si>
    <t xml:space="preserve">Lineas de Accion </t>
  </si>
  <si>
    <t xml:space="preserve">Resultados Esperados </t>
  </si>
  <si>
    <t>Total Gastos Demandados          Año 03</t>
  </si>
  <si>
    <t xml:space="preserve">Responsable </t>
  </si>
  <si>
    <t xml:space="preserve">1.1 Fortalecer los mecanismos de gestión y aumentar la capacidad institucional para mejorar la eficacia y eficiencia de los procesos con el propósito de lograr nuestra misión. </t>
  </si>
  <si>
    <t>1.1.1 Diseño y  ejecución de  políticas, normas, procesos, planes, programas  y proyectos internos que den respuesta a la misión institucional, en un contexto de trabajo en equipo y mejoramiento continuo.</t>
  </si>
  <si>
    <t xml:space="preserve">1.1.1.1 Optimizados los procesos de trabajo con orientación al logro de la misión, visión y objetivos institucionales. </t>
  </si>
  <si>
    <t>Planificacion y Desarrollo, RRHH, Administartiva Financiera.</t>
  </si>
  <si>
    <t>1.1.1.2 Incrementada la efectividad de la gestión institucional.</t>
  </si>
  <si>
    <t>Planificacion y Desarrollo</t>
  </si>
  <si>
    <t>1.1.1.3 Gestión orientada a resultados.</t>
  </si>
  <si>
    <t>1.1.1.4 Implementado el reglamento de aplicación de la Ley  86-99.</t>
  </si>
  <si>
    <t xml:space="preserve">Juridica </t>
  </si>
  <si>
    <t>1.1.1.5 Servicios ofrecidos a la ciudadanía mejorados.</t>
  </si>
  <si>
    <t>1.1.1.6  Mejorado el contenido y la imagen del portal de la institucion y los medio de divulgacion.</t>
  </si>
  <si>
    <t xml:space="preserve">Servicios de Comunicaciones </t>
  </si>
  <si>
    <t>1.1.1.7 Reorganizada administrativa y físicamente toda la estructura  del Ministerio</t>
  </si>
  <si>
    <t>Administrativa Financiera, Planificacion y Desarrollo</t>
  </si>
  <si>
    <t>1.1.2 Fortalecimiento de la gestión de recursos humanos que responda a las necesidades de la institución y al desarrollo y profesionalización del personal.</t>
  </si>
  <si>
    <t>1.1.2.1  Mejorado el desempeño laboral del personal.</t>
  </si>
  <si>
    <t>RRHH</t>
  </si>
  <si>
    <t>1.1.2.2 Gestión de Recursos Humanos eficiente y al servicio del desarrollo de la institución</t>
  </si>
  <si>
    <t>1.1.2.3 Personal evaluados anualmente y promovidos en base al mérito.</t>
  </si>
  <si>
    <t>1.1.2.4 Subsistemas de recursos humanos fortalecidos e implementados.</t>
  </si>
  <si>
    <t>1.1.2.5 Personal profesionalizado, incorporado al Sistema de Carrera Administrativa.</t>
  </si>
  <si>
    <t>1.1.2.6 Completado  el personal requeridos en cada dirección y departamento.</t>
  </si>
  <si>
    <t xml:space="preserve">1.2 Fortalecer el rol rector del Ministerio de la Mujer, promoviendo su naturaleza ante la sociedad. </t>
  </si>
  <si>
    <t>1.2.1. Promoción y divulgación del enfoque de igualdad y equidad de género en las políticas públicas</t>
  </si>
  <si>
    <t>1.2.1.1 Establecido el enfoque de género en las leyes y normativas del Estado.</t>
  </si>
  <si>
    <t>Coordinacion Intersectorial</t>
  </si>
  <si>
    <t>1.2.1.2. Acuerdos firmados e implementados  con organismos nacionales e internacionales en torno al fortalecimiento del enfoque de igualdad y equidad de  género</t>
  </si>
  <si>
    <t xml:space="preserve">1.2.1.3 Establecidos y fortalecidos los mecanismos de coordinación y articulación interinstitucional </t>
  </si>
  <si>
    <t>1.2.1.4. Fortalecida la articulación con la organizaciones de la Sociedad Civil , Gremios Profesionales y Academias</t>
  </si>
  <si>
    <t xml:space="preserve">1.2.1.5 Fortalecida  la gestión Municipal con la implementación de las politicas de género contenidas en la Ley 176-07  y otras normativas </t>
  </si>
  <si>
    <t>1.2.1.6. Fortalecida la coordinación interinstitucional con los actores nacionales e internacionales para garantizar el ejercicio de los derechos de la mujer migrante</t>
  </si>
  <si>
    <t xml:space="preserve">Defensoria de los Derechos de la Mujer </t>
  </si>
  <si>
    <t>1.2.2 Desarrollo de campañas de sensibilización y promoción del rol rector del MMujer.</t>
  </si>
  <si>
    <t>1.2.2.1 Mejorada la percepción de la sociedad en torno a la misión del MMujer.</t>
  </si>
  <si>
    <t xml:space="preserve">Sub-Total Objetivo Estratégico 1  </t>
  </si>
  <si>
    <t xml:space="preserve">  ==========&gt;</t>
  </si>
  <si>
    <t>EJE ESTRATEGICO  2 : IGUALDAD Y EQUIDAD DE GENERO</t>
  </si>
  <si>
    <t>2.1 Contribuir al fortalecimiento del ejercicio pleno de los derechos de la mujer mediante la implementación de  procesos, mecanismos y acciones para el logro de la plena autonomía física, política y economía en todas las esferas del país.</t>
  </si>
  <si>
    <t>2.1.1 Establecimiento de los criterios de priorización de las necesidades de la mujer  para la consecución de sus autonomías a nivel nacional</t>
  </si>
  <si>
    <t>2.1.1.1  Propuestas elaboradas con base a los criterios de priorización definidos mediante el diagnóstico realizado.</t>
  </si>
  <si>
    <t>Defensoria  de los Derechos de la Mujer</t>
  </si>
  <si>
    <t>2.1.1.2 Elaborada propuesta para la inserción de sistemas de medidas del trabajo no remunerado de las mujeres y los hombres en los Indicadores y las Cuentas Nacionales.</t>
  </si>
  <si>
    <t>2.1.1.3 identificado los conocimientos y las informaciones que tienen las mujeres acerca de sus derechos, así como la vivencia cotidiana de estos.</t>
  </si>
  <si>
    <t>2.1.2 Desarrollo de estrategias para impulsar y promover  la creación de mecanismos que contribuyan con el fortalecimiento de la autonomía política y económica de la mujer.</t>
  </si>
  <si>
    <t>2.1.2.1 Incrementada  la representación  de la mujer en los espacios   de toma de decisiones en los ámbitos políticos y económicos.</t>
  </si>
  <si>
    <t xml:space="preserve">2.1.2.2 Mujeres participando en la propiedad de los medios de producción. </t>
  </si>
  <si>
    <t xml:space="preserve">2.1.2.3 Revalorizada la visión y difusión  de la proyección de la imagen de la mujer. </t>
  </si>
  <si>
    <t xml:space="preserve">servicios de Comunicaciones </t>
  </si>
  <si>
    <t>2.1.3 Elaboración de propuestas de normativas y políticas públicas  con el propósito de alcanzar el fortalecimiento de la autonomía política y económica de la mujer a nivel nacional</t>
  </si>
  <si>
    <t>2.1.3.1 Elaboradas e implementadas  propuestas de normativas y políticas públicas, que contribuyan con el fortalecimiento de la autonomía  política y económica de la mujer</t>
  </si>
  <si>
    <t xml:space="preserve">2.1.4 Promoción y protección  de  la  salud  de  las  mujeres  y  de  sus  derechos  sexuales  y reproductivos, como parte del desarrollo de su autonomía física durante todo su  ciclo  de  vida . </t>
  </si>
  <si>
    <t>2.1.4.1 Creadas las condiciones en las instituciones públicas y privadas para la efectividad de la lactancia materna.</t>
  </si>
  <si>
    <t>Promocion de los Derechos a la Salud Integral, Salud Sexual y  Reproductiva de la Mujer </t>
  </si>
  <si>
    <t xml:space="preserve">2.1.4.2  Reducidos los embarazos en adolescentes.  </t>
  </si>
  <si>
    <t>2.1.4.3 Mejorada la salud sexual y reproductiva de las mujeres.</t>
  </si>
  <si>
    <t xml:space="preserve">2.1.5 Promoción de los derechos de la mujer a través de la incorporación de la perspectiva de igualdad y equidad de género en la curricula educativa, desde un enfoque de Derechos Humanos. </t>
  </si>
  <si>
    <t>2.1.5.3. Población sensibilizada y capacitada sobre género, prevención a la violencia contra la mujer e intrafamiliar.</t>
  </si>
  <si>
    <t>Fomento de la igualdad de genero en la educación y capacitación</t>
  </si>
  <si>
    <t>2.1.5.4. Población sensibilizada y capacitada sobre Masculinidad</t>
  </si>
  <si>
    <t>2.1.5.5. Mujeres capacitadas en formacion politica</t>
  </si>
  <si>
    <t xml:space="preserve">2.1.5.6 Incrementado al acceso de las mujeres a la capacitación en las TICs, </t>
  </si>
  <si>
    <t>Tecnologia de la Informacion y la Comunicacion</t>
  </si>
  <si>
    <t xml:space="preserve">2.1.6 Seguimiento y evaluación de la incorporación de la perspectiva de igualdad y equidad de género en las políticas públicas. </t>
  </si>
  <si>
    <t xml:space="preserve">2.1.6.1. Diseñado el instrumentos que permitan la participación de la ciudadanía  en la medición del cumplimiento de las políticas de Igualdad y Equidad de Género </t>
  </si>
  <si>
    <t>2.1.6.2 Mejoradas las políticas de igualdad y equidad de género como resultado del seguimiento y evaluación de las políticas.</t>
  </si>
  <si>
    <t>2.1.6.3 Desarrollados los índices de cumplimiento y satisfacción ciudadana.</t>
  </si>
  <si>
    <t>Sub-Total Objetivo Estratégico 2</t>
  </si>
  <si>
    <t>EJE ESTRATEGICO 3 : SISTEMA INTEGRAL DE PROCTECCION A LA MUJER</t>
  </si>
  <si>
    <t>3.1. Contribuir con la implementación de políticas públicas de detección,  prevención, atención y sanción de violencia contra las mujeres en todo su ciclo de vida para erradicar cualquier forma de violencia.</t>
  </si>
  <si>
    <t>3.1.1.  Fortalecimiento de la calidad y la cobertura de las políticas y programas de prevención y atención integral a las mujeres, incluyendo las niñas.</t>
  </si>
  <si>
    <t>3.1.1.1 Reducidos los índices de violencia contra las mujeres incluyendo las niñas.</t>
  </si>
  <si>
    <t xml:space="preserve">Promocion y Defensa de los Derechos de la Mujer, Promocion y Defensa de los Derechos de la Mujer, Comunicaciones  </t>
  </si>
  <si>
    <t>3.1.1.2 Aumentada la tasa de denuncias de violencia  contra las mujeres incluyendo las niñas.</t>
  </si>
  <si>
    <t>3.1.1.3 Fortalecidas las Instituciones a nivel nacional y local en la implementación de programas para prevenir la violencia contra las mujeres incluyendo las niñas.</t>
  </si>
  <si>
    <t>Promocion y Defensa de los Derechos de la Mujer , OPM y OMM</t>
  </si>
  <si>
    <t>3.1.1.4 Mejorada la cobertura y atención de los servicios ofrecidos a las mujeres.</t>
  </si>
  <si>
    <t xml:space="preserve">Promocion y Defensa de los Derechos de la Mujer </t>
  </si>
  <si>
    <t>3.1.1.5 Sistema de Registro Unico de estadistica sobre violencia de las mujeres y las niñas.</t>
  </si>
  <si>
    <t>3.1.2 Desarrollo de una acción educativa permanente para la prevención de la violencia contra las mujeres que involucren a las escuelas, los centros de formación técnica, las universidades, centros de trabajo, gobiernos locales, ONGs, organizaciones comunitarias y los medios de comunicación en los ámbitos nacional y local.</t>
  </si>
  <si>
    <t xml:space="preserve">3.1.2.1 Ampliados los programas de sensibilización sobre una cultura de paz y el buen trato a nivel nacional dirigido a grupos específicos de mujeres, niñas y adolescentes, hombres, comunicador, educador. </t>
  </si>
  <si>
    <t>Fomento de la igualdad de genero en la educación y capacitación,</t>
  </si>
  <si>
    <t>3.1.2.2. Población sensibilizada e informada sobre la prevención y atención a la violencia contra la mujer e intrafamiliar.</t>
  </si>
  <si>
    <t>3.1.3.  Ejecución de acciones de prevención y atención a la VCM en las provincias con mayor prevalencia o tendencia creciente en los últimos cinco años.</t>
  </si>
  <si>
    <t>3.1.3.1 Fortalecida  la capacidad de proteccion y atención a las mujeres, sus hijos e hijas, victimas de violencia, mediante el aumento del numero de Casas de Acogida</t>
  </si>
  <si>
    <t>Coordinacion de Casas de Acogida</t>
  </si>
  <si>
    <t>3.1.3.2 Fortalecida   la capacidad de prevención y atención de las Oficinas Provinciales y municipales de la Mujer.</t>
  </si>
  <si>
    <t>Coordinacion de OPM y OMM</t>
  </si>
  <si>
    <t>3.1.3.3  Reducidos los índices de violencia contra las mujeres a nivel provincial.</t>
  </si>
  <si>
    <t>Promocion y Defensa de los Derechos de la Mujer, Coordinacion de OPM y OMM</t>
  </si>
  <si>
    <t>3.1.3.4 Reducidos los casos  de tráfico ilícito y trata de personas.</t>
  </si>
  <si>
    <t>3.1.4 Articular las acciones interinstitucionales, a fin de lograr una respuesta oportuna y efectiva, mediante un esquema nacional de referencia y contra referencia (que por cualquier institución del sistema que entren las mujeres y las niñas, reciban  todos los servicios que amerite el caso).</t>
  </si>
  <si>
    <t xml:space="preserve">3.1.4.1 Articulado los protocolos de atención y el accionar de los actores del CONAPLUVI, en el manejo de los casos en cada jurisdicción </t>
  </si>
  <si>
    <t xml:space="preserve">Promocion y Defensa de los Derechos de la Mujer, </t>
  </si>
  <si>
    <t>3.1.4.2 Evaluado y reformulado el Plan Estratégico de CONAPLUVI.</t>
  </si>
  <si>
    <t>3.1.4.3 Mujeres egresadas de casas de acogida con un nuevo proyecto de vida.</t>
  </si>
  <si>
    <t>Promocion y Defensa de los Derechos de Casas de Acogida</t>
  </si>
  <si>
    <t>3.1.4.4 Actores responsables comprometidos con el sistema de reinsercion social</t>
  </si>
  <si>
    <t>3.1.5. Desarrollo de la capacidad y la calidad de la respuesta institucional para un abordaje integral de la VCM, para  garantizar los derechos  y  el acceso a la justicia de mujeres víctimas.</t>
  </si>
  <si>
    <t>3.1.5.1 Fortalecida la protección y defensa a las mujeres víctimas de violencia y  testigos.</t>
  </si>
  <si>
    <t>3.1.5.2 Garantizados los derechos humanos de las mujeres a través del sistema de administración de justicia.</t>
  </si>
  <si>
    <r>
      <t>3.1.5.3 Mejorada la atención de las mujeres víctimas de violencia a través del fortalecimiento de las capacidades de los servidores públicos del Sistema Nacional de Atención a Victimas</t>
    </r>
    <r>
      <rPr>
        <sz val="11"/>
        <rFont val="Calibri"/>
        <family val="2"/>
        <scheme val="minor"/>
      </rPr>
      <t>.</t>
    </r>
  </si>
  <si>
    <t>Sub-Total Objetivo Estratégico 3</t>
  </si>
  <si>
    <t xml:space="preserve"> EJE ESTRATEGICO 4 : SEGUIMIENTOS Y MONITOREO DE LOS CONVENIOS Y COMPROMISOS INTERNACIONALES</t>
  </si>
  <si>
    <t>Total Gastos Demandados          Año 01</t>
  </si>
  <si>
    <t>4.1. Promover el cumplimiento de los convenios y compromisos asumidos por la nación.</t>
  </si>
  <si>
    <t xml:space="preserve">4.1.1 Fortalecimiento de los procesos de seguimiento e incidencia en las instituciones  del Estado, corresponsables para el cumplimiento de los convenios y  compromisos Internacionales del país en materia de género. </t>
  </si>
  <si>
    <t>4.1.1.1  implementados  los convenios y acuerdos a los que ha arribado el país</t>
  </si>
  <si>
    <t xml:space="preserve">Relaciones Internacionales </t>
  </si>
  <si>
    <t>4.1.1.2 Informe del nivel de ejecucion de los acuerdos y convenios implementados.</t>
  </si>
  <si>
    <t>4.1.2.  Promover el conocimiento de los contenidos de los diferentes convenios y resoluciones de manera que la población en general conozca y aplique las herramientas</t>
  </si>
  <si>
    <t>4.1.2.1  Ciudadanía apoderada de los derechos o servicios que les asisten producto de los convenios y acuerdos contraídos por la nación.</t>
  </si>
  <si>
    <t>Sub-Total Objetivo Estratégico 4</t>
  </si>
  <si>
    <t>Total Objetivos Estratégicos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</si>
</sst>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quot;RD$&quot;#,##0.00"/>
    <numFmt numFmtId="167" formatCode="_(* #,##0.00_);_(* \(#,##0.00\);_(* &quot;-&quot;??_);_(@_)"/>
  </numFmts>
  <fonts count="57"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name val="Calibri"/>
      <family val="2"/>
    </font>
    <font>
      <b/>
      <sz val="12"/>
      <name val="Calibri"/>
      <family val="2"/>
      <scheme val="minor"/>
    </font>
    <font>
      <sz val="12"/>
      <name val="Calibri"/>
      <family val="2"/>
      <scheme val="minor"/>
    </font>
    <font>
      <b/>
      <sz val="12"/>
      <name val="Calibri"/>
      <family val="2"/>
    </font>
    <font>
      <sz val="14"/>
      <name val="Calibri"/>
      <family val="2"/>
      <scheme val="minor"/>
    </font>
    <font>
      <b/>
      <sz val="14"/>
      <name val="Calibri"/>
      <family val="2"/>
    </font>
    <font>
      <sz val="11"/>
      <name val="Calibri"/>
      <family val="2"/>
      <scheme val="minor"/>
    </font>
    <font>
      <b/>
      <sz val="14"/>
      <name val="Calibri"/>
      <family val="2"/>
      <scheme val="minor"/>
    </font>
    <font>
      <b/>
      <sz val="12"/>
      <color rgb="FFFF0000"/>
      <name val="Calibri"/>
      <family val="2"/>
      <scheme val="minor"/>
    </font>
    <font>
      <sz val="12"/>
      <color rgb="FFFF0000"/>
      <name val="Calibri"/>
      <family val="2"/>
      <scheme val="minor"/>
    </font>
    <font>
      <sz val="9"/>
      <color theme="1"/>
      <name val="Calibri"/>
      <family val="2"/>
      <scheme val="minor"/>
    </font>
    <font>
      <sz val="9"/>
      <name val="Calibri"/>
      <family val="2"/>
      <scheme val="minor"/>
    </font>
    <font>
      <sz val="12"/>
      <color indexed="10"/>
      <name val="Calibri"/>
      <family val="2"/>
    </font>
    <font>
      <b/>
      <sz val="11"/>
      <name val="Calibri"/>
      <family val="2"/>
      <scheme val="minor"/>
    </font>
    <font>
      <b/>
      <sz val="11"/>
      <name val="Calibri"/>
      <family val="2"/>
    </font>
    <font>
      <b/>
      <sz val="7"/>
      <name val="Calibri"/>
      <family val="2"/>
    </font>
    <font>
      <sz val="11"/>
      <name val="Calibri"/>
      <family val="2"/>
    </font>
    <font>
      <sz val="8"/>
      <name val="Calibri"/>
      <family val="2"/>
      <scheme val="minor"/>
    </font>
    <font>
      <sz val="12"/>
      <color theme="1"/>
      <name val="Calibri"/>
      <family val="2"/>
    </font>
    <font>
      <sz val="11"/>
      <color indexed="10"/>
      <name val="Calibri"/>
      <family val="2"/>
    </font>
    <font>
      <b/>
      <sz val="14"/>
      <color theme="1"/>
      <name val="Calibri"/>
      <family val="2"/>
      <scheme val="minor"/>
    </font>
    <font>
      <sz val="14"/>
      <color theme="1"/>
      <name val="Calibri"/>
      <family val="2"/>
      <scheme val="minor"/>
    </font>
    <font>
      <b/>
      <sz val="8"/>
      <color theme="1"/>
      <name val="Calibri"/>
      <family val="2"/>
      <scheme val="minor"/>
    </font>
    <font>
      <b/>
      <sz val="9"/>
      <color indexed="81"/>
      <name val="Tahoma"/>
      <family val="2"/>
    </font>
    <font>
      <sz val="9"/>
      <color indexed="81"/>
      <name val="Tahoma"/>
      <family val="2"/>
    </font>
    <font>
      <sz val="12"/>
      <color indexed="8"/>
      <name val="Calibri"/>
      <family val="2"/>
    </font>
    <font>
      <sz val="12"/>
      <color rgb="FF000000"/>
      <name val="Calibri"/>
      <family val="2"/>
      <scheme val="minor"/>
    </font>
    <font>
      <b/>
      <sz val="12"/>
      <color indexed="8"/>
      <name val="Calibri"/>
      <family val="2"/>
    </font>
    <font>
      <b/>
      <sz val="14"/>
      <color rgb="FF000000"/>
      <name val="Calibri"/>
      <family val="2"/>
      <scheme val="minor"/>
    </font>
    <font>
      <b/>
      <i/>
      <sz val="12"/>
      <color theme="1"/>
      <name val="Calibri"/>
      <family val="2"/>
      <scheme val="minor"/>
    </font>
    <font>
      <sz val="10"/>
      <name val="Arial"/>
      <family val="2"/>
    </font>
    <font>
      <b/>
      <sz val="12"/>
      <color rgb="FF000000"/>
      <name val="Calibri"/>
      <family val="2"/>
      <scheme val="minor"/>
    </font>
    <font>
      <b/>
      <sz val="12"/>
      <color indexed="10"/>
      <name val="Calibri"/>
      <family val="2"/>
    </font>
    <font>
      <sz val="20"/>
      <color theme="1"/>
      <name val="Calibri"/>
      <family val="2"/>
      <scheme val="minor"/>
    </font>
    <font>
      <i/>
      <sz val="12"/>
      <color indexed="10"/>
      <name val="Calibri"/>
      <family val="2"/>
    </font>
    <font>
      <b/>
      <sz val="12"/>
      <color theme="8" tint="-0.499984740745262"/>
      <name val="Calibri"/>
      <family val="2"/>
      <scheme val="minor"/>
    </font>
    <font>
      <b/>
      <sz val="14"/>
      <color theme="1"/>
      <name val="Arial"/>
      <family val="2"/>
    </font>
    <font>
      <b/>
      <sz val="11"/>
      <color theme="1"/>
      <name val="Arial"/>
      <family val="2"/>
    </font>
    <font>
      <sz val="14"/>
      <color theme="1"/>
      <name val="Arial"/>
      <family val="2"/>
    </font>
    <font>
      <sz val="14"/>
      <color rgb="FF000000"/>
      <name val="Arial"/>
      <family val="2"/>
    </font>
    <font>
      <sz val="12"/>
      <name val="Arial"/>
      <family val="2"/>
    </font>
    <font>
      <sz val="14"/>
      <name val="Arial"/>
      <family val="2"/>
    </font>
    <font>
      <b/>
      <sz val="14"/>
      <color rgb="FF000000"/>
      <name val="Arial"/>
      <family val="2"/>
    </font>
    <font>
      <sz val="12"/>
      <color theme="1"/>
      <name val="Arial"/>
      <family val="2"/>
    </font>
    <font>
      <b/>
      <sz val="14"/>
      <name val="Arial"/>
      <family val="2"/>
    </font>
    <font>
      <sz val="12"/>
      <color rgb="FF000000"/>
      <name val="Arial"/>
      <family val="2"/>
    </font>
    <font>
      <b/>
      <sz val="13"/>
      <color theme="1"/>
      <name val="Arial"/>
      <family val="2"/>
    </font>
    <font>
      <b/>
      <sz val="11"/>
      <color theme="1"/>
      <name val="Arial Narrow"/>
      <family val="2"/>
    </font>
    <font>
      <sz val="10.5"/>
      <name val="Calibri"/>
      <family val="2"/>
      <scheme val="minor"/>
    </font>
    <font>
      <b/>
      <sz val="10"/>
      <color theme="1"/>
      <name val="Arial Narrow"/>
      <family val="2"/>
    </font>
    <font>
      <b/>
      <sz val="10"/>
      <color theme="1"/>
      <name val="Arial"/>
      <family val="2"/>
    </font>
    <font>
      <b/>
      <sz val="12"/>
      <color theme="1"/>
      <name val="Arial"/>
      <family val="2"/>
    </font>
  </fonts>
  <fills count="1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77AD97"/>
        <bgColor indexed="64"/>
      </patternFill>
    </fill>
    <fill>
      <patternFill patternType="solid">
        <fgColor rgb="FFEEFCF3"/>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FF0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indexed="9"/>
        <bgColor indexed="64"/>
      </patternFill>
    </fill>
    <fill>
      <patternFill patternType="solid">
        <fgColor theme="3" tint="0.59999389629810485"/>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rgb="FF426E5C"/>
      </left>
      <right style="thin">
        <color rgb="FF426E5C"/>
      </right>
      <top style="thin">
        <color rgb="FF426E5C"/>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426E5C"/>
      </left>
      <right style="thin">
        <color rgb="FF426E5C"/>
      </right>
      <top style="thin">
        <color indexed="64"/>
      </top>
      <bottom style="thin">
        <color rgb="FF426E5C"/>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rgb="FF426E5C"/>
      </left>
      <right style="thin">
        <color rgb="FF426E5C"/>
      </right>
      <top/>
      <bottom style="thin">
        <color rgb="FF426E5C"/>
      </bottom>
      <diagonal/>
    </border>
    <border>
      <left style="thin">
        <color rgb="FF426E5C"/>
      </left>
      <right style="thin">
        <color rgb="FF426E5C"/>
      </right>
      <top style="double">
        <color rgb="FF426E5C"/>
      </top>
      <bottom style="thin">
        <color rgb="FF426E5C"/>
      </bottom>
      <diagonal/>
    </border>
    <border>
      <left style="thin">
        <color rgb="FF426E5C"/>
      </left>
      <right style="thin">
        <color rgb="FF426E5C"/>
      </right>
      <top style="thin">
        <color rgb="FF426E5C"/>
      </top>
      <bottom style="thin">
        <color rgb="FF426E5C"/>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bottom/>
      <diagonal/>
    </border>
    <border>
      <left style="thin">
        <color rgb="FF426E5C"/>
      </left>
      <right/>
      <top style="thin">
        <color rgb="FF426E5C"/>
      </top>
      <bottom style="thin">
        <color rgb="FF426E5C"/>
      </bottom>
      <diagonal/>
    </border>
    <border>
      <left/>
      <right style="thin">
        <color rgb="FF426E5C"/>
      </right>
      <top style="thin">
        <color rgb="FF426E5C"/>
      </top>
      <bottom style="thin">
        <color rgb="FF426E5C"/>
      </bottom>
      <diagonal/>
    </border>
    <border>
      <left style="thin">
        <color rgb="FF426E5C"/>
      </left>
      <right style="thin">
        <color rgb="FF426E5C"/>
      </right>
      <top/>
      <bottom/>
      <diagonal/>
    </border>
    <border>
      <left style="thin">
        <color rgb="FF426E5C"/>
      </left>
      <right/>
      <top style="thin">
        <color rgb="FF426E5C"/>
      </top>
      <bottom style="thin">
        <color indexed="64"/>
      </bottom>
      <diagonal/>
    </border>
    <border>
      <left style="thin">
        <color rgb="FF426E5C"/>
      </left>
      <right/>
      <top style="double">
        <color rgb="FF426E5C"/>
      </top>
      <bottom style="thin">
        <color rgb="FF426E5C"/>
      </bottom>
      <diagonal/>
    </border>
    <border>
      <left style="thin">
        <color rgb="FF426E5C"/>
      </left>
      <right style="double">
        <color rgb="FF426E5C"/>
      </right>
      <top style="thin">
        <color rgb="FF426E5C"/>
      </top>
      <bottom style="double">
        <color rgb="FF426E5C"/>
      </bottom>
      <diagonal/>
    </border>
    <border>
      <left style="thin">
        <color rgb="FF426E5C"/>
      </left>
      <right style="thin">
        <color rgb="FF426E5C"/>
      </right>
      <top style="thin">
        <color rgb="FF426E5C"/>
      </top>
      <bottom style="double">
        <color rgb="FF426E5C"/>
      </bottom>
      <diagonal/>
    </border>
    <border>
      <left style="double">
        <color rgb="FF426E5C"/>
      </left>
      <right style="thin">
        <color rgb="FF426E5C"/>
      </right>
      <top style="thin">
        <color rgb="FF426E5C"/>
      </top>
      <bottom style="double">
        <color rgb="FF426E5C"/>
      </bottom>
      <diagonal/>
    </border>
    <border>
      <left style="thin">
        <color rgb="FF426E5C"/>
      </left>
      <right style="double">
        <color rgb="FF426E5C"/>
      </right>
      <top style="thin">
        <color rgb="FF426E5C"/>
      </top>
      <bottom style="thin">
        <color rgb="FF426E5C"/>
      </bottom>
      <diagonal/>
    </border>
    <border>
      <left style="double">
        <color rgb="FF426E5C"/>
      </left>
      <right style="thin">
        <color rgb="FF426E5C"/>
      </right>
      <top style="thin">
        <color rgb="FF426E5C"/>
      </top>
      <bottom style="thin">
        <color rgb="FF426E5C"/>
      </bottom>
      <diagonal/>
    </border>
    <border>
      <left style="thin">
        <color rgb="FF426E5C"/>
      </left>
      <right style="double">
        <color rgb="FF426E5C"/>
      </right>
      <top/>
      <bottom style="thin">
        <color rgb="FF426E5C"/>
      </bottom>
      <diagonal/>
    </border>
    <border>
      <left style="double">
        <color rgb="FF426E5C"/>
      </left>
      <right style="thin">
        <color rgb="FF426E5C"/>
      </right>
      <top/>
      <bottom style="thin">
        <color rgb="FF426E5C"/>
      </bottom>
      <diagonal/>
    </border>
    <border>
      <left style="thin">
        <color rgb="FF426E5C"/>
      </left>
      <right style="double">
        <color rgb="FF426E5C"/>
      </right>
      <top style="double">
        <color rgb="FF426E5C"/>
      </top>
      <bottom style="thin">
        <color rgb="FF426E5C"/>
      </bottom>
      <diagonal/>
    </border>
    <border>
      <left style="double">
        <color rgb="FF426E5C"/>
      </left>
      <right style="thin">
        <color rgb="FF426E5C"/>
      </right>
      <top style="double">
        <color rgb="FF426E5C"/>
      </top>
      <bottom style="thin">
        <color rgb="FF426E5C"/>
      </bottom>
      <diagonal/>
    </border>
    <border>
      <left/>
      <right/>
      <top/>
      <bottom style="double">
        <color rgb="FF426E5C"/>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auto="1"/>
      </left>
      <right style="medium">
        <color auto="1"/>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rgb="FF426E5C"/>
      </right>
      <top/>
      <bottom style="thin">
        <color indexed="64"/>
      </bottom>
      <diagonal/>
    </border>
    <border>
      <left style="thin">
        <color rgb="FF426E5C"/>
      </left>
      <right style="thin">
        <color rgb="FF426E5C"/>
      </right>
      <top/>
      <bottom style="thin">
        <color indexed="64"/>
      </bottom>
      <diagonal/>
    </border>
    <border>
      <left style="thin">
        <color rgb="FF426E5C"/>
      </left>
      <right style="double">
        <color rgb="FF426E5C"/>
      </right>
      <top/>
      <bottom style="thin">
        <color indexed="64"/>
      </bottom>
      <diagonal/>
    </border>
    <border>
      <left style="double">
        <color rgb="FF426E5C"/>
      </left>
      <right/>
      <top style="thin">
        <color indexed="64"/>
      </top>
      <bottom/>
      <diagonal/>
    </border>
    <border>
      <left/>
      <right style="thin">
        <color rgb="FF426E5C"/>
      </right>
      <top style="thin">
        <color indexed="64"/>
      </top>
      <bottom/>
      <diagonal/>
    </border>
    <border>
      <left style="double">
        <color rgb="FF426E5C"/>
      </left>
      <right/>
      <top/>
      <bottom style="thin">
        <color rgb="FF426E5C"/>
      </bottom>
      <diagonal/>
    </border>
    <border>
      <left/>
      <right style="thin">
        <color rgb="FF426E5C"/>
      </right>
      <top/>
      <bottom style="thin">
        <color rgb="FF426E5C"/>
      </bottom>
      <diagonal/>
    </border>
    <border>
      <left style="double">
        <color rgb="FF426E5C"/>
      </left>
      <right/>
      <top style="thin">
        <color rgb="FF426E5C"/>
      </top>
      <bottom/>
      <diagonal/>
    </border>
    <border>
      <left/>
      <right style="thin">
        <color rgb="FF426E5C"/>
      </right>
      <top style="thin">
        <color rgb="FF426E5C"/>
      </top>
      <bottom/>
      <diagonal/>
    </border>
    <border>
      <left style="thin">
        <color indexed="64"/>
      </left>
      <right style="thin">
        <color indexed="64"/>
      </right>
      <top/>
      <bottom style="thin">
        <color rgb="FF426E5C"/>
      </bottom>
      <diagonal/>
    </border>
    <border>
      <left style="double">
        <color rgb="FF426E5C"/>
      </left>
      <right/>
      <top style="thin">
        <color rgb="FF426E5C"/>
      </top>
      <bottom style="thin">
        <color rgb="FF426E5C"/>
      </bottom>
      <diagonal/>
    </border>
    <border>
      <left/>
      <right style="thin">
        <color indexed="64"/>
      </right>
      <top style="thin">
        <color rgb="FF426E5C"/>
      </top>
      <bottom/>
      <diagonal/>
    </border>
    <border>
      <left/>
      <right style="thin">
        <color indexed="64"/>
      </right>
      <top/>
      <bottom style="thin">
        <color rgb="FF426E5C"/>
      </bottom>
      <diagonal/>
    </border>
    <border>
      <left style="double">
        <color rgb="FF426E5C"/>
      </left>
      <right/>
      <top/>
      <bottom/>
      <diagonal/>
    </border>
    <border>
      <left/>
      <right style="thin">
        <color rgb="FF426E5C"/>
      </right>
      <top/>
      <bottom/>
      <diagonal/>
    </border>
    <border>
      <left/>
      <right/>
      <top style="thin">
        <color rgb="FF426E5C"/>
      </top>
      <bottom/>
      <diagonal/>
    </border>
    <border>
      <left style="thin">
        <color rgb="FF426E5C"/>
      </left>
      <right style="thin">
        <color rgb="FF426E5C"/>
      </right>
      <top style="thin">
        <color rgb="FF426E5C"/>
      </top>
      <bottom/>
      <diagonal/>
    </border>
    <border>
      <left style="thin">
        <color rgb="FF426E5C"/>
      </left>
      <right/>
      <top style="thin">
        <color rgb="FF426E5C"/>
      </top>
      <bottom/>
      <diagonal/>
    </border>
    <border>
      <left style="thin">
        <color rgb="FF426E5C"/>
      </left>
      <right style="double">
        <color rgb="FF426E5C"/>
      </right>
      <top style="thin">
        <color rgb="FF426E5C"/>
      </top>
      <bottom/>
      <diagonal/>
    </border>
    <border>
      <left/>
      <right/>
      <top/>
      <bottom style="thin">
        <color rgb="FF426E5C"/>
      </bottom>
      <diagonal/>
    </border>
    <border>
      <left/>
      <right style="thin">
        <color indexed="64"/>
      </right>
      <top/>
      <bottom style="medium">
        <color auto="1"/>
      </bottom>
      <diagonal/>
    </border>
    <border>
      <left style="thin">
        <color indexed="64"/>
      </left>
      <right/>
      <top/>
      <bottom style="medium">
        <color auto="1"/>
      </bottom>
      <diagonal/>
    </border>
    <border>
      <left style="thin">
        <color auto="1"/>
      </left>
      <right style="medium">
        <color auto="1"/>
      </right>
      <top/>
      <bottom style="thin">
        <color auto="1"/>
      </bottom>
      <diagonal/>
    </border>
    <border>
      <left style="medium">
        <color indexed="64"/>
      </left>
      <right style="medium">
        <color auto="1"/>
      </right>
      <top style="thin">
        <color indexed="64"/>
      </top>
      <bottom style="thin">
        <color indexed="64"/>
      </bottom>
      <diagonal/>
    </border>
    <border>
      <left style="thin">
        <color auto="1"/>
      </left>
      <right style="thin">
        <color auto="1"/>
      </right>
      <top style="medium">
        <color auto="1"/>
      </top>
      <bottom style="medium">
        <color auto="1"/>
      </bottom>
      <diagonal/>
    </border>
    <border>
      <left style="medium">
        <color indexed="64"/>
      </left>
      <right style="thin">
        <color indexed="64"/>
      </right>
      <top style="thin">
        <color indexed="64"/>
      </top>
      <bottom style="thick">
        <color rgb="FF006600"/>
      </bottom>
      <diagonal/>
    </border>
    <border>
      <left style="thin">
        <color indexed="64"/>
      </left>
      <right style="thin">
        <color indexed="64"/>
      </right>
      <top style="thin">
        <color indexed="64"/>
      </top>
      <bottom style="thick">
        <color rgb="FF006600"/>
      </bottom>
      <diagonal/>
    </border>
    <border>
      <left style="thin">
        <color indexed="64"/>
      </left>
      <right style="medium">
        <color indexed="64"/>
      </right>
      <top style="thin">
        <color indexed="64"/>
      </top>
      <bottom style="thick">
        <color rgb="FF0066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ck">
        <color rgb="FF006600"/>
      </top>
      <bottom style="medium">
        <color indexed="64"/>
      </bottom>
      <diagonal/>
    </border>
    <border>
      <left/>
      <right/>
      <top style="thick">
        <color rgb="FF006600"/>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style="thick">
        <color rgb="FF006600"/>
      </top>
      <bottom style="thick">
        <color rgb="FF006600"/>
      </bottom>
      <diagonal/>
    </border>
    <border>
      <left/>
      <right/>
      <top style="thick">
        <color rgb="FF006600"/>
      </top>
      <bottom style="thick">
        <color rgb="FF006600"/>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35" fillId="0" borderId="0"/>
    <xf numFmtId="167" fontId="1" fillId="0" borderId="0" applyFont="0" applyFill="0" applyBorder="0" applyAlignment="0" applyProtection="0"/>
    <xf numFmtId="0" fontId="35" fillId="0" borderId="0"/>
  </cellStyleXfs>
  <cellXfs count="910">
    <xf numFmtId="0" fontId="0" fillId="0" borderId="0" xfId="0"/>
    <xf numFmtId="0" fontId="3" fillId="0" borderId="0" xfId="0" applyFont="1"/>
    <xf numFmtId="164" fontId="4" fillId="0" borderId="0" xfId="0" applyNumberFormat="1" applyFont="1"/>
    <xf numFmtId="0" fontId="4" fillId="0" borderId="0" xfId="0" applyFont="1"/>
    <xf numFmtId="0" fontId="3" fillId="0" borderId="1" xfId="0" applyFont="1" applyBorder="1" applyAlignment="1"/>
    <xf numFmtId="0" fontId="5" fillId="2" borderId="2" xfId="0" applyFont="1" applyFill="1" applyBorder="1" applyAlignment="1">
      <alignment horizontal="center" vertical="center" wrapText="1"/>
    </xf>
    <xf numFmtId="4" fontId="3" fillId="0" borderId="1" xfId="0" applyNumberFormat="1" applyFont="1" applyBorder="1" applyAlignment="1">
      <alignment horizontal="right"/>
    </xf>
    <xf numFmtId="4" fontId="3" fillId="0" borderId="1" xfId="0" applyNumberFormat="1" applyFont="1" applyBorder="1" applyAlignment="1">
      <alignment horizontal="center"/>
    </xf>
    <xf numFmtId="0" fontId="3" fillId="0" borderId="1" xfId="0" applyNumberFormat="1" applyFont="1" applyBorder="1" applyAlignment="1">
      <alignment horizontal="center"/>
    </xf>
    <xf numFmtId="0" fontId="3" fillId="0" borderId="1" xfId="0" applyFont="1" applyBorder="1" applyAlignment="1">
      <alignment horizontal="left"/>
    </xf>
    <xf numFmtId="0" fontId="5" fillId="2" borderId="1" xfId="0" applyFont="1" applyFill="1" applyBorder="1" applyAlignment="1">
      <alignment vertical="center" wrapText="1"/>
    </xf>
    <xf numFmtId="3" fontId="7" fillId="0" borderId="1" xfId="0" applyNumberFormat="1" applyFont="1" applyFill="1" applyBorder="1" applyAlignment="1">
      <alignment vertical="center" wrapText="1"/>
    </xf>
    <xf numFmtId="0" fontId="5" fillId="2" borderId="0" xfId="0" applyFont="1" applyFill="1" applyBorder="1" applyAlignment="1">
      <alignment horizontal="center" vertical="center" wrapText="1"/>
    </xf>
    <xf numFmtId="4" fontId="7" fillId="0" borderId="1" xfId="0" applyNumberFormat="1" applyFont="1" applyFill="1" applyBorder="1" applyAlignment="1">
      <alignment horizontal="right" vertical="center" wrapText="1"/>
    </xf>
    <xf numFmtId="4"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Border="1" applyAlignment="1">
      <alignment horizontal="left" vertical="center"/>
    </xf>
    <xf numFmtId="4" fontId="7" fillId="0" borderId="6" xfId="0" applyNumberFormat="1" applyFont="1" applyFill="1" applyBorder="1" applyAlignment="1">
      <alignment horizontal="right" vertical="center" wrapText="1"/>
    </xf>
    <xf numFmtId="4" fontId="7" fillId="0" borderId="6"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1" xfId="0" applyFont="1" applyBorder="1" applyAlignment="1">
      <alignment vertical="center" wrapText="1"/>
    </xf>
    <xf numFmtId="4" fontId="7" fillId="0" borderId="1" xfId="0" applyNumberFormat="1" applyFont="1" applyBorder="1" applyAlignment="1">
      <alignment horizontal="right" vertical="center"/>
    </xf>
    <xf numFmtId="4" fontId="7" fillId="0" borderId="1" xfId="0" applyNumberFormat="1" applyFont="1" applyBorder="1" applyAlignment="1">
      <alignment horizontal="center" vertical="center"/>
    </xf>
    <xf numFmtId="0" fontId="7" fillId="0" borderId="1" xfId="0" applyNumberFormat="1" applyFont="1" applyBorder="1" applyAlignment="1">
      <alignment horizontal="center" vertical="center" wrapText="1"/>
    </xf>
    <xf numFmtId="4" fontId="7" fillId="0" borderId="9" xfId="0" applyNumberFormat="1" applyFont="1" applyFill="1" applyBorder="1" applyAlignment="1">
      <alignment horizontal="right" vertical="center" wrapText="1"/>
    </xf>
    <xf numFmtId="4" fontId="7" fillId="0" borderId="9"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0" fillId="3" borderId="0" xfId="0" applyFill="1"/>
    <xf numFmtId="0" fontId="8" fillId="3" borderId="2"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7" fillId="0" borderId="0" xfId="0" applyFont="1"/>
    <xf numFmtId="0" fontId="11" fillId="0" borderId="0" xfId="0" applyFont="1"/>
    <xf numFmtId="0" fontId="7" fillId="0" borderId="1"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top"/>
    </xf>
    <xf numFmtId="0" fontId="7" fillId="0" borderId="1" xfId="0" applyFont="1" applyBorder="1" applyAlignment="1">
      <alignment horizontal="left" vertical="center" wrapText="1"/>
    </xf>
    <xf numFmtId="0" fontId="11" fillId="3" borderId="0" xfId="0" applyFont="1" applyFill="1"/>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 fontId="7" fillId="0" borderId="20" xfId="0" applyNumberFormat="1" applyFont="1" applyFill="1" applyBorder="1" applyAlignment="1">
      <alignment horizontal="right" vertical="center" wrapText="1"/>
    </xf>
    <xf numFmtId="4" fontId="7" fillId="0" borderId="21" xfId="0" applyNumberFormat="1" applyFont="1" applyFill="1" applyBorder="1" applyAlignment="1">
      <alignment horizontal="right" vertical="center" wrapText="1"/>
    </xf>
    <xf numFmtId="4" fontId="7" fillId="0" borderId="22" xfId="0" applyNumberFormat="1" applyFont="1" applyFill="1" applyBorder="1" applyAlignment="1">
      <alignment horizontal="right" vertical="center" wrapText="1"/>
    </xf>
    <xf numFmtId="3" fontId="7" fillId="0" borderId="22" xfId="0" applyNumberFormat="1" applyFont="1" applyFill="1" applyBorder="1" applyAlignment="1">
      <alignment vertical="center" wrapText="1"/>
    </xf>
    <xf numFmtId="3" fontId="7" fillId="0" borderId="21" xfId="0" applyNumberFormat="1" applyFont="1" applyFill="1" applyBorder="1" applyAlignment="1">
      <alignment vertical="center" wrapText="1"/>
    </xf>
    <xf numFmtId="0" fontId="7" fillId="0" borderId="1" xfId="0" applyFont="1" applyBorder="1" applyAlignment="1">
      <alignment horizontal="justify" vertical="center" wrapText="1"/>
    </xf>
    <xf numFmtId="0" fontId="15" fillId="0" borderId="0" xfId="0" applyFont="1"/>
    <xf numFmtId="0" fontId="16" fillId="0" borderId="0" xfId="0" applyFont="1"/>
    <xf numFmtId="4" fontId="5" fillId="2" borderId="1" xfId="0" applyNumberFormat="1" applyFont="1" applyFill="1" applyBorder="1" applyAlignment="1">
      <alignment horizontal="righ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3" fontId="5" fillId="2" borderId="1" xfId="0" applyNumberFormat="1" applyFont="1" applyFill="1" applyBorder="1" applyAlignment="1">
      <alignment horizontal="center" vertical="center" wrapText="1"/>
    </xf>
    <xf numFmtId="0" fontId="5" fillId="2" borderId="2" xfId="0" applyFont="1" applyFill="1" applyBorder="1" applyAlignment="1">
      <alignment horizontal="left" vertical="center" wrapText="1"/>
    </xf>
    <xf numFmtId="0" fontId="7" fillId="0" borderId="1" xfId="0" applyFont="1" applyBorder="1" applyAlignment="1">
      <alignment horizontal="justify" vertical="top" wrapText="1"/>
    </xf>
    <xf numFmtId="0" fontId="12" fillId="3" borderId="2" xfId="0" applyFont="1" applyFill="1" applyBorder="1" applyAlignment="1">
      <alignment horizontal="center"/>
    </xf>
    <xf numFmtId="0" fontId="12" fillId="3" borderId="7" xfId="0" applyFont="1" applyFill="1" applyBorder="1" applyAlignment="1">
      <alignment horizontal="center"/>
    </xf>
    <xf numFmtId="4" fontId="5" fillId="2" borderId="2" xfId="0" applyNumberFormat="1" applyFont="1" applyFill="1" applyBorder="1" applyAlignment="1">
      <alignment horizontal="center" vertical="center" wrapText="1"/>
    </xf>
    <xf numFmtId="4" fontId="5" fillId="2" borderId="14" xfId="0" applyNumberFormat="1" applyFont="1" applyFill="1" applyBorder="1" applyAlignment="1">
      <alignment vertical="center" wrapText="1"/>
    </xf>
    <xf numFmtId="4" fontId="5" fillId="2" borderId="7" xfId="0" applyNumberFormat="1" applyFont="1" applyFill="1" applyBorder="1" applyAlignment="1">
      <alignment vertical="center" wrapText="1"/>
    </xf>
    <xf numFmtId="0" fontId="5" fillId="2" borderId="7" xfId="0" applyFont="1" applyFill="1" applyBorder="1" applyAlignment="1">
      <alignment horizontal="center" vertical="center" wrapText="1"/>
    </xf>
    <xf numFmtId="4" fontId="5" fillId="2" borderId="0" xfId="0" applyNumberFormat="1" applyFont="1" applyFill="1" applyBorder="1" applyAlignment="1">
      <alignment vertical="center" wrapText="1"/>
    </xf>
    <xf numFmtId="4" fontId="5" fillId="2" borderId="4" xfId="0" applyNumberFormat="1" applyFont="1" applyFill="1" applyBorder="1" applyAlignment="1">
      <alignment vertical="center" wrapText="1"/>
    </xf>
    <xf numFmtId="0" fontId="5" fillId="2" borderId="4" xfId="0" applyFont="1" applyFill="1" applyBorder="1" applyAlignment="1">
      <alignment horizontal="center" vertical="center" wrapText="1"/>
    </xf>
    <xf numFmtId="4" fontId="5" fillId="2" borderId="1" xfId="0" applyNumberFormat="1" applyFont="1" applyFill="1" applyBorder="1" applyAlignment="1">
      <alignment vertical="center" wrapText="1"/>
    </xf>
    <xf numFmtId="3" fontId="5" fillId="2" borderId="4"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3" fontId="7" fillId="0" borderId="1" xfId="0" applyNumberFormat="1" applyFont="1" applyFill="1" applyBorder="1" applyAlignment="1">
      <alignment horizontal="center" vertical="center" wrapText="1"/>
    </xf>
    <xf numFmtId="3" fontId="7" fillId="0" borderId="30" xfId="0" applyNumberFormat="1" applyFont="1" applyFill="1" applyBorder="1" applyAlignment="1">
      <alignment horizontal="center" vertical="center" wrapText="1"/>
    </xf>
    <xf numFmtId="3" fontId="7" fillId="0" borderId="31" xfId="0" applyNumberFormat="1" applyFont="1" applyFill="1" applyBorder="1" applyAlignment="1">
      <alignment horizontal="center" vertical="center" wrapText="1"/>
    </xf>
    <xf numFmtId="4" fontId="7" fillId="0" borderId="30" xfId="0" applyNumberFormat="1" applyFont="1" applyFill="1" applyBorder="1" applyAlignment="1">
      <alignment horizontal="right" vertical="center" wrapText="1"/>
    </xf>
    <xf numFmtId="3" fontId="7" fillId="0" borderId="32" xfId="0" applyNumberFormat="1" applyFont="1" applyFill="1" applyBorder="1" applyAlignment="1">
      <alignment horizontal="right" vertical="center" wrapText="1"/>
    </xf>
    <xf numFmtId="4" fontId="7" fillId="0" borderId="32" xfId="0" applyNumberFormat="1" applyFont="1" applyFill="1" applyBorder="1" applyAlignment="1">
      <alignment horizontal="right" vertical="center" wrapText="1"/>
    </xf>
    <xf numFmtId="3" fontId="7" fillId="0" borderId="22" xfId="0" applyNumberFormat="1" applyFont="1" applyFill="1" applyBorder="1" applyAlignment="1">
      <alignment horizontal="center" vertical="center" wrapText="1"/>
    </xf>
    <xf numFmtId="3" fontId="7" fillId="0" borderId="30" xfId="0" applyNumberFormat="1" applyFont="1" applyFill="1" applyBorder="1" applyAlignment="1">
      <alignment horizontal="center" vertical="center"/>
    </xf>
    <xf numFmtId="3" fontId="7" fillId="0" borderId="31" xfId="0" applyNumberFormat="1" applyFont="1" applyFill="1" applyBorder="1" applyAlignment="1">
      <alignment horizontal="center" vertical="center"/>
    </xf>
    <xf numFmtId="0" fontId="7" fillId="0" borderId="0" xfId="0" applyFont="1" applyAlignment="1">
      <alignment horizontal="center"/>
    </xf>
    <xf numFmtId="0" fontId="8" fillId="3" borderId="4"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3" fontId="7" fillId="0" borderId="20" xfId="0" applyNumberFormat="1" applyFont="1" applyFill="1" applyBorder="1" applyAlignment="1">
      <alignment horizontal="center" vertical="center" wrapText="1"/>
    </xf>
    <xf numFmtId="0" fontId="21" fillId="2" borderId="0" xfId="0" applyFont="1" applyFill="1" applyBorder="1" applyAlignment="1">
      <alignment horizontal="center" vertical="center" wrapText="1"/>
    </xf>
    <xf numFmtId="3" fontId="7" fillId="0" borderId="20" xfId="0" applyNumberFormat="1" applyFont="1" applyFill="1" applyBorder="1" applyAlignment="1">
      <alignment horizontal="center" vertical="center"/>
    </xf>
    <xf numFmtId="3" fontId="7" fillId="0" borderId="22" xfId="0" applyNumberFormat="1" applyFont="1" applyFill="1" applyBorder="1" applyAlignment="1">
      <alignment horizontal="center" vertical="center"/>
    </xf>
    <xf numFmtId="0" fontId="7" fillId="0" borderId="4" xfId="0" applyFont="1" applyBorder="1" applyAlignment="1">
      <alignment vertical="top" wrapText="1"/>
    </xf>
    <xf numFmtId="0" fontId="11" fillId="0" borderId="1"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horizontal="center" vertical="center" wrapText="1"/>
    </xf>
    <xf numFmtId="4" fontId="5" fillId="0" borderId="33" xfId="0" applyNumberFormat="1" applyFont="1" applyFill="1" applyBorder="1" applyAlignment="1">
      <alignment horizontal="right" vertical="center" wrapText="1"/>
    </xf>
    <xf numFmtId="4" fontId="5" fillId="0" borderId="6" xfId="0" applyNumberFormat="1" applyFont="1" applyFill="1" applyBorder="1" applyAlignment="1">
      <alignment horizontal="right" vertical="center" wrapText="1"/>
    </xf>
    <xf numFmtId="4" fontId="5" fillId="2" borderId="2" xfId="0" applyNumberFormat="1" applyFont="1" applyFill="1" applyBorder="1" applyAlignment="1">
      <alignment horizontal="right" vertical="center" wrapText="1"/>
    </xf>
    <xf numFmtId="4" fontId="5" fillId="2" borderId="7" xfId="0" applyNumberFormat="1" applyFont="1" applyFill="1" applyBorder="1" applyAlignment="1">
      <alignment horizontal="right" vertical="center" wrapText="1"/>
    </xf>
    <xf numFmtId="4" fontId="23" fillId="0" borderId="0" xfId="0" applyNumberFormat="1" applyFont="1" applyAlignment="1">
      <alignment horizontal="right"/>
    </xf>
    <xf numFmtId="4" fontId="5" fillId="2" borderId="4" xfId="0" applyNumberFormat="1" applyFont="1" applyFill="1" applyBorder="1" applyAlignment="1">
      <alignment horizontal="right" vertical="center" wrapText="1"/>
    </xf>
    <xf numFmtId="3" fontId="5" fillId="0" borderId="1" xfId="0" applyNumberFormat="1" applyFont="1" applyFill="1" applyBorder="1" applyAlignment="1">
      <alignment horizontal="center" vertical="center" wrapText="1"/>
    </xf>
    <xf numFmtId="4" fontId="5" fillId="0" borderId="9" xfId="0" applyNumberFormat="1" applyFont="1" applyFill="1" applyBorder="1" applyAlignment="1">
      <alignment horizontal="right" vertical="center" wrapText="1"/>
    </xf>
    <xf numFmtId="3" fontId="5" fillId="0" borderId="9" xfId="0" applyNumberFormat="1" applyFont="1" applyFill="1" applyBorder="1" applyAlignment="1">
      <alignment horizontal="center" vertical="center" wrapText="1"/>
    </xf>
    <xf numFmtId="0" fontId="5" fillId="0" borderId="1" xfId="0" applyFont="1" applyBorder="1" applyAlignment="1">
      <alignment horizontal="left" vertical="center"/>
    </xf>
    <xf numFmtId="3" fontId="5" fillId="0" borderId="6" xfId="0" applyNumberFormat="1" applyFont="1" applyFill="1" applyBorder="1" applyAlignment="1">
      <alignment horizontal="center" vertical="center" wrapText="1"/>
    </xf>
    <xf numFmtId="3" fontId="7" fillId="0" borderId="21" xfId="0" applyNumberFormat="1" applyFont="1" applyFill="1" applyBorder="1" applyAlignment="1">
      <alignment horizontal="center" vertical="center" wrapText="1"/>
    </xf>
    <xf numFmtId="4" fontId="7" fillId="0" borderId="21" xfId="0" applyNumberFormat="1" applyFont="1" applyFill="1" applyBorder="1" applyAlignment="1">
      <alignment vertical="center" wrapText="1"/>
    </xf>
    <xf numFmtId="4" fontId="7" fillId="0" borderId="22" xfId="0" applyNumberFormat="1" applyFont="1" applyFill="1" applyBorder="1" applyAlignment="1">
      <alignment vertical="center" wrapText="1"/>
    </xf>
    <xf numFmtId="0" fontId="0" fillId="0" borderId="0" xfId="0" applyBorder="1"/>
    <xf numFmtId="0" fontId="11" fillId="0" borderId="0" xfId="0" applyFont="1" applyBorder="1"/>
    <xf numFmtId="0" fontId="0" fillId="3" borderId="0" xfId="0" applyFill="1" applyBorder="1"/>
    <xf numFmtId="0" fontId="11" fillId="3" borderId="0" xfId="0" applyFont="1" applyFill="1" applyBorder="1"/>
    <xf numFmtId="0" fontId="7" fillId="0" borderId="0" xfId="0" applyFont="1" applyBorder="1"/>
    <xf numFmtId="0" fontId="21" fillId="2" borderId="1" xfId="0" applyFont="1" applyFill="1" applyBorder="1" applyAlignment="1">
      <alignment horizontal="center" vertical="center" wrapText="1"/>
    </xf>
    <xf numFmtId="4" fontId="7" fillId="0" borderId="34" xfId="0" applyNumberFormat="1" applyFont="1" applyFill="1" applyBorder="1" applyAlignment="1">
      <alignment horizontal="right" vertical="center" wrapText="1"/>
    </xf>
    <xf numFmtId="3" fontId="7" fillId="0" borderId="0" xfId="0" applyNumberFormat="1" applyFont="1" applyFill="1" applyBorder="1" applyAlignment="1">
      <alignment horizontal="center" vertical="center" wrapText="1"/>
    </xf>
    <xf numFmtId="3" fontId="7" fillId="0" borderId="0" xfId="0" applyNumberFormat="1" applyFont="1" applyFill="1" applyBorder="1" applyAlignment="1">
      <alignment horizontal="right" vertical="center" wrapText="1"/>
    </xf>
    <xf numFmtId="4" fontId="7" fillId="0" borderId="0" xfId="0" applyNumberFormat="1" applyFont="1" applyFill="1" applyBorder="1" applyAlignment="1">
      <alignment horizontal="right" vertical="center" wrapText="1"/>
    </xf>
    <xf numFmtId="4" fontId="7" fillId="0" borderId="19" xfId="0" applyNumberFormat="1" applyFont="1" applyFill="1" applyBorder="1" applyAlignment="1">
      <alignment horizontal="right" vertical="center" wrapText="1"/>
    </xf>
    <xf numFmtId="3" fontId="7" fillId="0" borderId="19" xfId="0" applyNumberFormat="1" applyFont="1" applyFill="1" applyBorder="1" applyAlignment="1">
      <alignment horizontal="center" vertical="center" wrapText="1"/>
    </xf>
    <xf numFmtId="3" fontId="7" fillId="0" borderId="6" xfId="0" applyNumberFormat="1" applyFont="1" applyFill="1" applyBorder="1" applyAlignment="1">
      <alignment horizontal="center" vertical="center" wrapText="1"/>
    </xf>
    <xf numFmtId="3" fontId="7" fillId="0" borderId="0" xfId="0" applyNumberFormat="1" applyFont="1" applyFill="1" applyBorder="1" applyAlignment="1">
      <alignment vertical="center" wrapText="1"/>
    </xf>
    <xf numFmtId="3" fontId="7" fillId="0" borderId="9" xfId="0" applyNumberFormat="1" applyFont="1" applyFill="1" applyBorder="1" applyAlignment="1">
      <alignment horizontal="center" vertical="center" wrapText="1"/>
    </xf>
    <xf numFmtId="3" fontId="7" fillId="0" borderId="9" xfId="0" applyNumberFormat="1" applyFont="1" applyFill="1" applyBorder="1" applyAlignment="1">
      <alignment vertical="center" wrapText="1"/>
    </xf>
    <xf numFmtId="0" fontId="3" fillId="0" borderId="0" xfId="0" applyFont="1" applyFill="1" applyBorder="1"/>
    <xf numFmtId="0" fontId="7" fillId="0" borderId="0" xfId="0" applyFont="1" applyFill="1" applyBorder="1"/>
    <xf numFmtId="0" fontId="7" fillId="0" borderId="1" xfId="0" applyFont="1" applyBorder="1" applyAlignment="1">
      <alignment horizontal="center"/>
    </xf>
    <xf numFmtId="3" fontId="7" fillId="0" borderId="32" xfId="0" applyNumberFormat="1" applyFont="1" applyFill="1" applyBorder="1" applyAlignment="1">
      <alignment vertical="center" wrapText="1"/>
    </xf>
    <xf numFmtId="0" fontId="11" fillId="0" borderId="1" xfId="0" applyNumberFormat="1" applyFont="1" applyBorder="1" applyAlignment="1">
      <alignment horizontal="center" vertical="center"/>
    </xf>
    <xf numFmtId="0" fontId="20" fillId="3" borderId="4" xfId="0"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6" fillId="0" borderId="0" xfId="0" applyFont="1"/>
    <xf numFmtId="0" fontId="25" fillId="0" borderId="0" xfId="0" applyFont="1" applyAlignment="1">
      <alignment horizontal="left" vertical="center" wrapText="1"/>
    </xf>
    <xf numFmtId="0" fontId="2" fillId="0" borderId="0" xfId="0" applyFont="1" applyBorder="1"/>
    <xf numFmtId="0" fontId="27" fillId="0" borderId="0" xfId="0" applyFont="1" applyBorder="1"/>
    <xf numFmtId="0" fontId="25" fillId="0" borderId="0" xfId="0" applyFont="1" applyAlignment="1">
      <alignment vertical="center"/>
    </xf>
    <xf numFmtId="0" fontId="2" fillId="0" borderId="0" xfId="0" applyFont="1" applyAlignment="1">
      <alignment vertical="center"/>
    </xf>
    <xf numFmtId="0" fontId="0" fillId="0" borderId="0" xfId="0" applyFont="1"/>
    <xf numFmtId="0" fontId="0" fillId="0" borderId="52" xfId="0" applyBorder="1"/>
    <xf numFmtId="0" fontId="0" fillId="0" borderId="52" xfId="0" applyBorder="1" applyAlignment="1">
      <alignment vertical="center"/>
    </xf>
    <xf numFmtId="0" fontId="0" fillId="0" borderId="53" xfId="0" applyBorder="1" applyAlignment="1">
      <alignment horizontal="justify" vertical="center" wrapText="1"/>
    </xf>
    <xf numFmtId="0" fontId="2" fillId="0" borderId="0" xfId="0" applyFont="1" applyAlignment="1">
      <alignment horizontal="left" vertical="center" wrapText="1"/>
    </xf>
    <xf numFmtId="0" fontId="25" fillId="0" borderId="0" xfId="0" applyFont="1" applyAlignment="1">
      <alignment horizontal="center"/>
    </xf>
    <xf numFmtId="0" fontId="7" fillId="0" borderId="4" xfId="0" applyFont="1" applyBorder="1" applyAlignment="1">
      <alignment horizontal="justify" vertical="top" wrapText="1"/>
    </xf>
    <xf numFmtId="4" fontId="6" fillId="0" borderId="7" xfId="0" applyNumberFormat="1" applyFont="1" applyBorder="1" applyAlignment="1">
      <alignment horizontal="center" vertical="center"/>
    </xf>
    <xf numFmtId="4" fontId="6" fillId="0" borderId="2" xfId="0" applyNumberFormat="1" applyFont="1" applyBorder="1" applyAlignment="1">
      <alignment horizontal="center" vertical="center"/>
    </xf>
    <xf numFmtId="0" fontId="11" fillId="0" borderId="7" xfId="0" applyFont="1" applyBorder="1" applyAlignment="1">
      <alignment horizontal="justify" vertical="top" wrapText="1"/>
    </xf>
    <xf numFmtId="0" fontId="11" fillId="0" borderId="4" xfId="0" applyFont="1" applyBorder="1" applyAlignment="1">
      <alignment horizontal="justify" vertical="top" wrapText="1"/>
    </xf>
    <xf numFmtId="0" fontId="11" fillId="0" borderId="2" xfId="0" applyFont="1" applyBorder="1" applyAlignment="1">
      <alignment horizontal="justify" vertical="top" wrapText="1"/>
    </xf>
    <xf numFmtId="4" fontId="6" fillId="0" borderId="4" xfId="0" applyNumberFormat="1" applyFont="1" applyBorder="1" applyAlignment="1">
      <alignment horizontal="center" vertical="center"/>
    </xf>
    <xf numFmtId="0" fontId="18" fillId="3" borderId="7" xfId="0" applyFont="1" applyFill="1" applyBorder="1" applyAlignment="1">
      <alignment horizontal="center"/>
    </xf>
    <xf numFmtId="0" fontId="11" fillId="3" borderId="2" xfId="0" applyFont="1" applyFill="1" applyBorder="1" applyAlignment="1"/>
    <xf numFmtId="0" fontId="18" fillId="3" borderId="7" xfId="0" applyFont="1" applyFill="1" applyBorder="1" applyAlignment="1"/>
    <xf numFmtId="0" fontId="7" fillId="0" borderId="7"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2" xfId="0" applyFont="1" applyBorder="1" applyAlignment="1">
      <alignment horizontal="justify" vertical="center" wrapText="1"/>
    </xf>
    <xf numFmtId="0" fontId="6" fillId="3" borderId="7" xfId="0" applyFont="1" applyFill="1" applyBorder="1" applyAlignment="1">
      <alignment horizontal="center"/>
    </xf>
    <xf numFmtId="0" fontId="6" fillId="3" borderId="2" xfId="0" applyFont="1" applyFill="1" applyBorder="1" applyAlignment="1">
      <alignment horizontal="center"/>
    </xf>
    <xf numFmtId="0" fontId="6" fillId="3" borderId="7" xfId="0" applyFont="1" applyFill="1" applyBorder="1" applyAlignment="1">
      <alignment horizontal="center" vertical="center"/>
    </xf>
    <xf numFmtId="0" fontId="7" fillId="3" borderId="2" xfId="0" applyFont="1" applyFill="1" applyBorder="1" applyAlignment="1">
      <alignment vertical="center"/>
    </xf>
    <xf numFmtId="0" fontId="6" fillId="3" borderId="15" xfId="0" applyFont="1" applyFill="1" applyBorder="1" applyAlignment="1">
      <alignment vertical="center"/>
    </xf>
    <xf numFmtId="0" fontId="18" fillId="3" borderId="7" xfId="0" applyFont="1" applyFill="1" applyBorder="1" applyAlignment="1">
      <alignment horizontal="center" vertical="center"/>
    </xf>
    <xf numFmtId="0" fontId="11" fillId="3" borderId="2" xfId="0" applyFont="1" applyFill="1" applyBorder="1" applyAlignment="1">
      <alignment horizontal="center" vertical="center"/>
    </xf>
    <xf numFmtId="0" fontId="11" fillId="0" borderId="7" xfId="0" applyFont="1" applyBorder="1" applyAlignment="1">
      <alignment horizontal="justify" vertical="center" wrapText="1"/>
    </xf>
    <xf numFmtId="0" fontId="11" fillId="0" borderId="4" xfId="0" applyFont="1" applyBorder="1" applyAlignment="1">
      <alignment horizontal="justify" vertical="center" wrapText="1"/>
    </xf>
    <xf numFmtId="0" fontId="11" fillId="0" borderId="2" xfId="0" applyFont="1" applyBorder="1" applyAlignment="1">
      <alignment horizontal="justify" vertical="center" wrapText="1"/>
    </xf>
    <xf numFmtId="0" fontId="7" fillId="0" borderId="7" xfId="0" applyFont="1" applyBorder="1" applyAlignment="1">
      <alignment horizontal="justify" vertical="top" wrapText="1"/>
    </xf>
    <xf numFmtId="0" fontId="7" fillId="0" borderId="2" xfId="0" applyFont="1" applyBorder="1" applyAlignment="1">
      <alignment horizontal="justify" vertical="top" wrapText="1"/>
    </xf>
    <xf numFmtId="0" fontId="7" fillId="2" borderId="7" xfId="0" applyFont="1" applyFill="1" applyBorder="1" applyAlignment="1">
      <alignment horizontal="justify" vertical="top" wrapText="1"/>
    </xf>
    <xf numFmtId="0" fontId="7" fillId="2" borderId="4" xfId="0" applyFont="1" applyFill="1" applyBorder="1" applyAlignment="1">
      <alignment horizontal="justify" vertical="top" wrapText="1"/>
    </xf>
    <xf numFmtId="0" fontId="12" fillId="0" borderId="14" xfId="0" applyFont="1" applyBorder="1" applyAlignment="1">
      <alignment horizontal="center"/>
    </xf>
    <xf numFmtId="0" fontId="19" fillId="3" borderId="0"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22" fillId="0" borderId="18" xfId="0" applyFont="1" applyBorder="1" applyAlignment="1">
      <alignment horizontal="center" vertical="center" wrapText="1"/>
    </xf>
    <xf numFmtId="0" fontId="22" fillId="0" borderId="17" xfId="0" applyFont="1" applyBorder="1" applyAlignment="1">
      <alignment horizontal="center" vertical="center" wrapText="1"/>
    </xf>
    <xf numFmtId="0" fontId="6" fillId="0" borderId="14" xfId="0" applyFont="1" applyBorder="1" applyAlignment="1">
      <alignment horizontal="center"/>
    </xf>
    <xf numFmtId="0" fontId="7" fillId="3" borderId="2" xfId="0" applyFont="1" applyFill="1" applyBorder="1" applyAlignment="1"/>
    <xf numFmtId="0" fontId="6" fillId="3" borderId="15" xfId="0" applyFont="1" applyFill="1" applyBorder="1" applyAlignment="1"/>
    <xf numFmtId="0" fontId="8" fillId="3" borderId="13" xfId="0" applyFont="1" applyFill="1" applyBorder="1" applyAlignment="1">
      <alignment horizontal="center" vertical="top"/>
    </xf>
    <xf numFmtId="0" fontId="7" fillId="3" borderId="12" xfId="0" applyFont="1" applyFill="1" applyBorder="1" applyAlignment="1">
      <alignment horizontal="center" vertical="top"/>
    </xf>
    <xf numFmtId="0" fontId="7" fillId="3" borderId="11" xfId="0" applyFont="1" applyFill="1" applyBorder="1" applyAlignment="1">
      <alignment horizontal="center" vertical="top"/>
    </xf>
    <xf numFmtId="0" fontId="6" fillId="3" borderId="12" xfId="0" applyFont="1" applyFill="1" applyBorder="1" applyAlignment="1">
      <alignment horizontal="center" vertical="top"/>
    </xf>
    <xf numFmtId="0" fontId="8" fillId="3" borderId="1" xfId="0" applyFont="1" applyFill="1" applyBorder="1" applyAlignment="1">
      <alignment horizontal="center" wrapText="1"/>
    </xf>
    <xf numFmtId="0" fontId="7" fillId="3" borderId="1" xfId="0" applyFont="1" applyFill="1" applyBorder="1" applyAlignment="1">
      <alignment horizontal="center"/>
    </xf>
    <xf numFmtId="0" fontId="8" fillId="3" borderId="12" xfId="0" applyFont="1" applyFill="1" applyBorder="1" applyAlignment="1">
      <alignment horizontal="center" vertical="top"/>
    </xf>
    <xf numFmtId="0" fontId="6" fillId="3" borderId="12" xfId="0" applyFont="1" applyFill="1" applyBorder="1" applyAlignment="1"/>
    <xf numFmtId="0" fontId="6" fillId="3" borderId="11" xfId="0" applyFont="1" applyFill="1" applyBorder="1" applyAlignment="1"/>
    <xf numFmtId="0" fontId="22" fillId="0" borderId="16" xfId="0" applyFont="1" applyBorder="1" applyAlignment="1">
      <alignment horizontal="center" vertical="center" wrapText="1"/>
    </xf>
    <xf numFmtId="0" fontId="6" fillId="3" borderId="7" xfId="0" applyFont="1" applyFill="1" applyBorder="1" applyAlignment="1"/>
    <xf numFmtId="0" fontId="6" fillId="3" borderId="2" xfId="0" applyFont="1" applyFill="1" applyBorder="1" applyAlignment="1"/>
    <xf numFmtId="0" fontId="6" fillId="3" borderId="10" xfId="0" applyFont="1" applyFill="1" applyBorder="1" applyAlignment="1"/>
    <xf numFmtId="0" fontId="25" fillId="0" borderId="0" xfId="0" applyFont="1" applyAlignment="1">
      <alignment horizontal="left" vertical="center"/>
    </xf>
    <xf numFmtId="0" fontId="25" fillId="0" borderId="0" xfId="0" applyFont="1" applyAlignment="1">
      <alignment horizontal="left" vertical="center" wrapText="1"/>
    </xf>
    <xf numFmtId="0" fontId="8" fillId="3" borderId="1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12" xfId="0" applyFont="1" applyFill="1" applyBorder="1" applyAlignment="1"/>
    <xf numFmtId="0" fontId="8" fillId="3" borderId="11" xfId="0" applyFont="1" applyFill="1" applyBorder="1" applyAlignment="1"/>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6" xfId="0" applyFont="1" applyFill="1" applyBorder="1" applyAlignment="1">
      <alignment horizontal="center" vertical="center"/>
    </xf>
    <xf numFmtId="165" fontId="2" fillId="0" borderId="0" xfId="0" applyNumberFormat="1" applyFont="1" applyBorder="1" applyAlignment="1">
      <alignment horizontal="left"/>
    </xf>
    <xf numFmtId="4" fontId="6" fillId="0" borderId="18" xfId="0" applyNumberFormat="1" applyFont="1" applyBorder="1" applyAlignment="1">
      <alignment horizontal="center" vertical="center"/>
    </xf>
    <xf numFmtId="4" fontId="6" fillId="0" borderId="16" xfId="0" applyNumberFormat="1" applyFont="1" applyBorder="1" applyAlignment="1">
      <alignment horizontal="center" vertical="center"/>
    </xf>
    <xf numFmtId="0" fontId="8" fillId="3" borderId="14" xfId="0" applyFont="1" applyFill="1" applyBorder="1" applyAlignment="1">
      <alignment horizontal="center" wrapText="1"/>
    </xf>
    <xf numFmtId="0" fontId="5" fillId="3" borderId="10" xfId="0" applyFont="1" applyFill="1" applyBorder="1" applyAlignment="1">
      <alignment horizontal="center"/>
    </xf>
    <xf numFmtId="0" fontId="6" fillId="3" borderId="14" xfId="0" applyFont="1" applyFill="1" applyBorder="1" applyAlignment="1"/>
    <xf numFmtId="0" fontId="7" fillId="3" borderId="3" xfId="0" applyFont="1" applyFill="1" applyBorder="1" applyAlignment="1"/>
    <xf numFmtId="0" fontId="18" fillId="3" borderId="15" xfId="0" applyFont="1" applyFill="1" applyBorder="1" applyAlignment="1"/>
    <xf numFmtId="0" fontId="5" fillId="3" borderId="12" xfId="0" applyFont="1" applyFill="1" applyBorder="1" applyAlignment="1">
      <alignment horizontal="center" vertical="top"/>
    </xf>
    <xf numFmtId="0" fontId="5" fillId="3" borderId="11" xfId="0" applyFont="1" applyFill="1" applyBorder="1" applyAlignment="1">
      <alignment horizontal="center" vertical="top"/>
    </xf>
    <xf numFmtId="0" fontId="8" fillId="3" borderId="11" xfId="0" applyFont="1" applyFill="1" applyBorder="1" applyAlignment="1">
      <alignment horizontal="center" vertical="top"/>
    </xf>
    <xf numFmtId="0" fontId="18" fillId="3" borderId="10" xfId="0" applyFont="1" applyFill="1" applyBorder="1" applyAlignment="1">
      <alignment horizontal="center" vertical="center"/>
    </xf>
    <xf numFmtId="0" fontId="18" fillId="3" borderId="17" xfId="0" applyFont="1" applyFill="1" applyBorder="1" applyAlignment="1">
      <alignment horizontal="center" vertical="center"/>
    </xf>
    <xf numFmtId="0" fontId="18" fillId="3" borderId="16" xfId="0" applyFont="1" applyFill="1" applyBorder="1" applyAlignment="1">
      <alignment horizontal="center" vertical="center"/>
    </xf>
    <xf numFmtId="0" fontId="18" fillId="3" borderId="18" xfId="0" applyFont="1" applyFill="1" applyBorder="1" applyAlignment="1">
      <alignment horizontal="center" vertical="center"/>
    </xf>
    <xf numFmtId="0" fontId="12" fillId="0" borderId="0" xfId="0" applyFont="1" applyAlignment="1">
      <alignment horizontal="center"/>
    </xf>
    <xf numFmtId="0" fontId="6" fillId="3" borderId="11" xfId="0" applyFont="1" applyFill="1" applyBorder="1" applyAlignment="1">
      <alignment horizontal="center" vertical="top"/>
    </xf>
    <xf numFmtId="0" fontId="18" fillId="3" borderId="12" xfId="0" applyFont="1" applyFill="1" applyBorder="1" applyAlignment="1"/>
    <xf numFmtId="0" fontId="18" fillId="3" borderId="11" xfId="0" applyFont="1" applyFill="1" applyBorder="1" applyAlignment="1"/>
    <xf numFmtId="0" fontId="7" fillId="3" borderId="2" xfId="0" applyFont="1" applyFill="1" applyBorder="1" applyAlignment="1">
      <alignment horizontal="center"/>
    </xf>
    <xf numFmtId="0" fontId="19" fillId="3" borderId="14" xfId="0" applyFont="1" applyFill="1" applyBorder="1" applyAlignment="1">
      <alignment horizontal="center" wrapText="1"/>
    </xf>
    <xf numFmtId="0" fontId="11" fillId="3" borderId="10" xfId="0" applyFont="1" applyFill="1" applyBorder="1" applyAlignment="1">
      <alignment horizontal="center"/>
    </xf>
    <xf numFmtId="0" fontId="18" fillId="3" borderId="14" xfId="0" applyFont="1" applyFill="1" applyBorder="1" applyAlignment="1"/>
    <xf numFmtId="0" fontId="11" fillId="3" borderId="3" xfId="0" applyFont="1" applyFill="1" applyBorder="1" applyAlignment="1"/>
    <xf numFmtId="0" fontId="19" fillId="3" borderId="14" xfId="0" applyFont="1" applyFill="1" applyBorder="1" applyAlignment="1">
      <alignment horizontal="center" vertical="center" wrapText="1"/>
    </xf>
    <xf numFmtId="0" fontId="19" fillId="3" borderId="8" xfId="0" applyFont="1" applyFill="1" applyBorder="1" applyAlignment="1">
      <alignment horizontal="center" vertical="center" wrapText="1"/>
    </xf>
    <xf numFmtId="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8" fillId="3" borderId="28" xfId="0" applyFont="1" applyFill="1" applyBorder="1" applyAlignment="1">
      <alignment horizontal="center" vertical="top"/>
    </xf>
    <xf numFmtId="0" fontId="7" fillId="3" borderId="10" xfId="0" applyFont="1" applyFill="1" applyBorder="1" applyAlignment="1">
      <alignment horizontal="center"/>
    </xf>
    <xf numFmtId="0" fontId="18" fillId="3" borderId="4" xfId="0" applyFont="1" applyFill="1" applyBorder="1" applyAlignment="1">
      <alignment vertical="center"/>
    </xf>
    <xf numFmtId="0" fontId="11" fillId="3" borderId="2" xfId="0" applyFont="1" applyFill="1" applyBorder="1" applyAlignment="1">
      <alignment vertical="center"/>
    </xf>
    <xf numFmtId="0" fontId="18" fillId="3" borderId="0" xfId="0" applyFont="1" applyFill="1" applyBorder="1" applyAlignment="1">
      <alignment vertical="center"/>
    </xf>
    <xf numFmtId="0" fontId="11" fillId="3" borderId="3" xfId="0" applyFont="1" applyFill="1" applyBorder="1" applyAlignment="1">
      <alignment vertical="center"/>
    </xf>
    <xf numFmtId="4" fontId="18" fillId="0" borderId="18" xfId="0" applyNumberFormat="1" applyFont="1" applyBorder="1" applyAlignment="1">
      <alignment horizontal="center" vertical="center"/>
    </xf>
    <xf numFmtId="4" fontId="18" fillId="0" borderId="16" xfId="0" applyNumberFormat="1" applyFont="1" applyBorder="1" applyAlignment="1">
      <alignment horizontal="center" vertical="center"/>
    </xf>
    <xf numFmtId="0" fontId="18" fillId="3" borderId="2" xfId="0" applyFont="1" applyFill="1" applyBorder="1" applyAlignment="1"/>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18" fillId="3" borderId="15" xfId="0" applyFont="1" applyFill="1" applyBorder="1" applyAlignment="1">
      <alignment horizontal="center" vertical="center"/>
    </xf>
    <xf numFmtId="0" fontId="18" fillId="3" borderId="14"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19"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2" xfId="0" applyFont="1" applyFill="1" applyBorder="1" applyAlignment="1">
      <alignment horizontal="center"/>
    </xf>
    <xf numFmtId="0" fontId="11" fillId="3" borderId="4" xfId="0" applyFont="1" applyFill="1" applyBorder="1" applyAlignment="1">
      <alignment horizontal="center" vertical="center"/>
    </xf>
    <xf numFmtId="0" fontId="8" fillId="3" borderId="28"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6" xfId="0" applyFont="1" applyFill="1" applyBorder="1" applyAlignment="1">
      <alignment horizontal="center" vertical="center"/>
    </xf>
    <xf numFmtId="0" fontId="18" fillId="3" borderId="10" xfId="0" applyFont="1" applyFill="1" applyBorder="1" applyAlignment="1"/>
    <xf numFmtId="0" fontId="8" fillId="3" borderId="27" xfId="0" applyFont="1" applyFill="1" applyBorder="1" applyAlignment="1">
      <alignment horizontal="center" vertical="top"/>
    </xf>
    <xf numFmtId="0" fontId="8" fillId="3" borderId="26" xfId="0" applyFont="1" applyFill="1" applyBorder="1" applyAlignment="1">
      <alignment horizontal="center" vertical="top"/>
    </xf>
    <xf numFmtId="0" fontId="13" fillId="0" borderId="1" xfId="0" applyFont="1" applyBorder="1" applyAlignment="1">
      <alignment horizontal="center" vertical="center"/>
    </xf>
    <xf numFmtId="0" fontId="10" fillId="3" borderId="13" xfId="0" applyFont="1" applyFill="1" applyBorder="1" applyAlignment="1">
      <alignment horizontal="center" vertical="top"/>
    </xf>
    <xf numFmtId="0" fontId="10" fillId="3" borderId="12" xfId="0" applyFont="1" applyFill="1" applyBorder="1" applyAlignment="1">
      <alignment horizontal="center" vertical="top"/>
    </xf>
    <xf numFmtId="0" fontId="10" fillId="3" borderId="11" xfId="0" applyFont="1" applyFill="1" applyBorder="1" applyAlignment="1">
      <alignment horizontal="center" vertical="top"/>
    </xf>
    <xf numFmtId="0" fontId="6" fillId="3" borderId="4" xfId="0" applyFont="1" applyFill="1" applyBorder="1" applyAlignment="1"/>
    <xf numFmtId="0" fontId="6" fillId="3" borderId="29" xfId="0" applyFont="1" applyFill="1" applyBorder="1" applyAlignment="1"/>
    <xf numFmtId="4" fontId="6" fillId="0" borderId="15" xfId="0" applyNumberFormat="1" applyFont="1" applyBorder="1" applyAlignment="1">
      <alignment horizontal="center" vertical="center"/>
    </xf>
    <xf numFmtId="4" fontId="6" fillId="0" borderId="8" xfId="0" applyNumberFormat="1" applyFont="1" applyBorder="1" applyAlignment="1">
      <alignment horizontal="center" vertical="center"/>
    </xf>
    <xf numFmtId="0" fontId="12" fillId="3" borderId="7" xfId="0" applyFont="1" applyFill="1" applyBorder="1" applyAlignment="1">
      <alignment horizontal="center"/>
    </xf>
    <xf numFmtId="0" fontId="9" fillId="3" borderId="2" xfId="0" applyFont="1" applyFill="1" applyBorder="1" applyAlignment="1"/>
    <xf numFmtId="0" fontId="6" fillId="3" borderId="15"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3" xfId="0" applyFont="1" applyFill="1" applyBorder="1" applyAlignment="1">
      <alignment horizontal="center" vertical="center"/>
    </xf>
    <xf numFmtId="4" fontId="7" fillId="0" borderId="18" xfId="0" applyNumberFormat="1" applyFont="1" applyBorder="1" applyAlignment="1">
      <alignment horizontal="center" vertical="center"/>
    </xf>
    <xf numFmtId="4" fontId="7" fillId="0" borderId="16" xfId="0" applyNumberFormat="1" applyFont="1" applyBorder="1" applyAlignment="1">
      <alignment horizontal="center" vertical="center"/>
    </xf>
    <xf numFmtId="0" fontId="8" fillId="3" borderId="0"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6" fillId="3" borderId="0" xfId="0" applyFont="1" applyFill="1" applyBorder="1" applyAlignment="1">
      <alignment horizontal="center" vertical="center"/>
    </xf>
    <xf numFmtId="0" fontId="6" fillId="3" borderId="5" xfId="0" applyFont="1" applyFill="1" applyBorder="1" applyAlignment="1">
      <alignment horizontal="center" vertical="center"/>
    </xf>
    <xf numFmtId="0" fontId="7" fillId="0" borderId="25"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8" xfId="0" applyFont="1" applyBorder="1" applyAlignment="1">
      <alignment horizontal="left" vertical="top" wrapText="1"/>
    </xf>
    <xf numFmtId="0" fontId="7" fillId="0" borderId="5" xfId="0" applyFont="1" applyBorder="1" applyAlignment="1">
      <alignment horizontal="left" vertical="top" wrapText="1"/>
    </xf>
    <xf numFmtId="0" fontId="7" fillId="0" borderId="3" xfId="0" applyFont="1" applyBorder="1" applyAlignment="1">
      <alignment horizontal="left" vertical="top" wrapText="1"/>
    </xf>
    <xf numFmtId="0" fontId="12" fillId="3" borderId="2" xfId="0" applyFont="1" applyFill="1" applyBorder="1" applyAlignment="1">
      <alignment horizontal="center"/>
    </xf>
    <xf numFmtId="0" fontId="14" fillId="0" borderId="4" xfId="0" applyFont="1" applyBorder="1" applyAlignment="1">
      <alignment horizontal="justify" vertical="top" wrapText="1"/>
    </xf>
    <xf numFmtId="4" fontId="13" fillId="0" borderId="1" xfId="0" applyNumberFormat="1" applyFont="1" applyBorder="1" applyAlignment="1">
      <alignment horizontal="center" vertical="center"/>
    </xf>
    <xf numFmtId="0" fontId="9" fillId="3" borderId="12" xfId="0" applyFont="1" applyFill="1" applyBorder="1" applyAlignment="1">
      <alignment horizontal="center" vertical="top"/>
    </xf>
    <xf numFmtId="0" fontId="9" fillId="3" borderId="11" xfId="0" applyFont="1" applyFill="1" applyBorder="1" applyAlignment="1">
      <alignment horizontal="center" vertical="top"/>
    </xf>
    <xf numFmtId="0" fontId="7" fillId="0" borderId="7" xfId="0" applyFont="1" applyBorder="1" applyAlignment="1">
      <alignment horizontal="justify" vertical="justify" wrapText="1"/>
    </xf>
    <xf numFmtId="0" fontId="7" fillId="0" borderId="4" xfId="0" applyFont="1" applyBorder="1" applyAlignment="1">
      <alignment horizontal="justify" vertical="justify" wrapText="1"/>
    </xf>
    <xf numFmtId="0" fontId="7" fillId="0" borderId="2" xfId="0" applyFont="1" applyBorder="1" applyAlignment="1">
      <alignment horizontal="justify" vertical="justify" wrapText="1"/>
    </xf>
    <xf numFmtId="0" fontId="0" fillId="0" borderId="0" xfId="0" applyFont="1" applyAlignment="1"/>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4" fillId="0" borderId="0" xfId="0" applyFont="1" applyAlignment="1"/>
    <xf numFmtId="0" fontId="31" fillId="0" borderId="0" xfId="0" applyFont="1"/>
    <xf numFmtId="0" fontId="4" fillId="0" borderId="0" xfId="0" applyFont="1" applyAlignment="1">
      <alignment horizontal="left"/>
    </xf>
    <xf numFmtId="0" fontId="4" fillId="0" borderId="0" xfId="0" applyFont="1" applyAlignment="1">
      <alignment horizontal="left" vertical="center" wrapText="1"/>
    </xf>
    <xf numFmtId="0" fontId="4" fillId="0" borderId="0" xfId="0" applyFont="1" applyAlignment="1">
      <alignment vertical="center" wrapText="1"/>
    </xf>
    <xf numFmtId="0" fontId="33" fillId="0" borderId="0" xfId="0" applyFont="1" applyAlignment="1"/>
    <xf numFmtId="0" fontId="25" fillId="0" borderId="0" xfId="0" applyFont="1" applyAlignment="1"/>
    <xf numFmtId="0" fontId="34" fillId="0" borderId="44" xfId="0" applyFont="1" applyBorder="1" applyAlignment="1">
      <alignment horizontal="left"/>
    </xf>
    <xf numFmtId="0" fontId="34" fillId="0" borderId="0" xfId="0" applyFont="1" applyBorder="1" applyAlignment="1">
      <alignment horizontal="left"/>
    </xf>
    <xf numFmtId="0" fontId="6" fillId="6" borderId="43" xfId="0" applyFont="1" applyFill="1" applyBorder="1" applyAlignment="1">
      <alignment horizontal="center" vertical="center" wrapText="1"/>
    </xf>
    <xf numFmtId="0" fontId="6" fillId="6" borderId="21" xfId="0" applyFont="1" applyFill="1" applyBorder="1" applyAlignment="1">
      <alignment horizontal="center" vertical="center" wrapText="1"/>
    </xf>
    <xf numFmtId="3" fontId="6" fillId="6" borderId="21" xfId="0" applyNumberFormat="1" applyFont="1" applyFill="1" applyBorder="1" applyAlignment="1">
      <alignment horizontal="center" vertical="center" wrapText="1"/>
    </xf>
    <xf numFmtId="0" fontId="6" fillId="6" borderId="34" xfId="0" applyFont="1" applyFill="1" applyBorder="1" applyAlignment="1">
      <alignment horizontal="center" vertical="center" wrapText="1"/>
    </xf>
    <xf numFmtId="0" fontId="6" fillId="6" borderId="42" xfId="0" applyFont="1" applyFill="1" applyBorder="1" applyAlignment="1">
      <alignment horizontal="center" vertical="center" wrapText="1"/>
    </xf>
    <xf numFmtId="0" fontId="6" fillId="6" borderId="39" xfId="0" applyFont="1" applyFill="1" applyBorder="1" applyAlignment="1">
      <alignment horizontal="center" vertical="center" wrapText="1"/>
    </xf>
    <xf numFmtId="0" fontId="6" fillId="6" borderId="22" xfId="0" applyFont="1" applyFill="1" applyBorder="1" applyAlignment="1">
      <alignment horizontal="center" vertical="center" wrapText="1"/>
    </xf>
    <xf numFmtId="3" fontId="6" fillId="6" borderId="22" xfId="0" applyNumberFormat="1" applyFont="1" applyFill="1" applyBorder="1" applyAlignment="1">
      <alignment horizontal="center" vertical="center" wrapText="1"/>
    </xf>
    <xf numFmtId="3" fontId="6" fillId="5" borderId="22" xfId="0" applyNumberFormat="1"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38" xfId="0" applyFont="1" applyFill="1" applyBorder="1" applyAlignment="1">
      <alignment horizontal="center" vertical="center" wrapText="1"/>
    </xf>
    <xf numFmtId="0" fontId="4" fillId="0" borderId="62" xfId="0" applyFont="1" applyBorder="1" applyAlignment="1">
      <alignment horizontal="left" vertical="top" wrapText="1"/>
    </xf>
    <xf numFmtId="3" fontId="7" fillId="0" borderId="1" xfId="0" applyNumberFormat="1" applyFont="1" applyBorder="1" applyAlignment="1">
      <alignment horizontal="justify" vertical="top" wrapText="1"/>
    </xf>
    <xf numFmtId="3" fontId="7" fillId="0" borderId="1" xfId="0" applyNumberFormat="1" applyFont="1" applyBorder="1" applyAlignment="1">
      <alignment horizontal="center" vertical="center" wrapText="1"/>
    </xf>
    <xf numFmtId="3" fontId="7" fillId="2" borderId="1" xfId="0" applyNumberFormat="1" applyFont="1" applyFill="1" applyBorder="1" applyAlignment="1">
      <alignment horizontal="center" vertical="center" wrapText="1"/>
    </xf>
    <xf numFmtId="4" fontId="7" fillId="0" borderId="18" xfId="0" applyNumberFormat="1" applyFont="1" applyFill="1" applyBorder="1" applyAlignment="1">
      <alignment horizontal="right" vertical="center" wrapText="1"/>
    </xf>
    <xf numFmtId="49" fontId="7" fillId="0" borderId="36"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0" fontId="3" fillId="0" borderId="41" xfId="0" applyFont="1" applyBorder="1"/>
    <xf numFmtId="0" fontId="3" fillId="0" borderId="20" xfId="0" applyFont="1" applyBorder="1"/>
    <xf numFmtId="0" fontId="3" fillId="0" borderId="64" xfId="0" applyFont="1" applyBorder="1"/>
    <xf numFmtId="0" fontId="3" fillId="0" borderId="65" xfId="0" applyFont="1" applyBorder="1"/>
    <xf numFmtId="0" fontId="3" fillId="0" borderId="66" xfId="0" applyFont="1" applyBorder="1"/>
    <xf numFmtId="0" fontId="34" fillId="0" borderId="39" xfId="0" applyFont="1" applyBorder="1" applyAlignment="1"/>
    <xf numFmtId="0" fontId="4" fillId="0" borderId="22" xfId="0" applyFont="1" applyBorder="1" applyAlignment="1">
      <alignment horizontal="center"/>
    </xf>
    <xf numFmtId="0" fontId="4" fillId="0" borderId="20" xfId="0" applyFont="1" applyBorder="1" applyAlignment="1">
      <alignment horizontal="center"/>
    </xf>
    <xf numFmtId="0" fontId="4" fillId="0" borderId="40" xfId="0" applyFont="1" applyBorder="1" applyAlignment="1">
      <alignment horizontal="center"/>
    </xf>
    <xf numFmtId="3" fontId="6" fillId="6" borderId="38" xfId="0" applyNumberFormat="1" applyFont="1" applyFill="1" applyBorder="1" applyAlignment="1">
      <alignment horizontal="center" vertical="center" wrapText="1"/>
    </xf>
    <xf numFmtId="3" fontId="6" fillId="5" borderId="22" xfId="0" applyNumberFormat="1" applyFont="1" applyFill="1" applyBorder="1" applyAlignment="1">
      <alignment horizontal="center" vertical="center" textRotation="90" wrapText="1"/>
    </xf>
    <xf numFmtId="3" fontId="6" fillId="5" borderId="38" xfId="0" applyNumberFormat="1" applyFont="1" applyFill="1" applyBorder="1" applyAlignment="1">
      <alignment horizontal="center" vertical="center" textRotation="90" wrapText="1"/>
    </xf>
    <xf numFmtId="0" fontId="3" fillId="0" borderId="1" xfId="0" applyFont="1" applyBorder="1" applyAlignment="1">
      <alignment horizontal="left" vertical="top" wrapText="1"/>
    </xf>
    <xf numFmtId="3" fontId="6"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3" fontId="6" fillId="2" borderId="1" xfId="0" applyNumberFormat="1" applyFont="1" applyFill="1" applyBorder="1" applyAlignment="1">
      <alignment horizontal="center" vertical="center" textRotation="90" wrapText="1"/>
    </xf>
    <xf numFmtId="4" fontId="14" fillId="8" borderId="1" xfId="0" applyNumberFormat="1" applyFont="1" applyFill="1" applyBorder="1" applyAlignment="1">
      <alignment horizontal="right" vertical="center" wrapText="1"/>
    </xf>
    <xf numFmtId="167" fontId="6" fillId="2" borderId="1"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0" fontId="3" fillId="0" borderId="15" xfId="0" applyFont="1" applyBorder="1" applyAlignment="1">
      <alignment horizontal="left" vertical="top" wrapText="1"/>
    </xf>
    <xf numFmtId="0" fontId="0" fillId="0" borderId="8" xfId="0" applyBorder="1" applyAlignment="1">
      <alignment horizontal="left" vertical="top" wrapText="1"/>
    </xf>
    <xf numFmtId="0" fontId="3" fillId="0" borderId="10" xfId="0" applyFont="1" applyBorder="1" applyAlignment="1">
      <alignment horizontal="left" vertical="top" wrapText="1"/>
    </xf>
    <xf numFmtId="0" fontId="0" fillId="0" borderId="3" xfId="0" applyBorder="1" applyAlignment="1">
      <alignment horizontal="left" vertical="top" wrapText="1"/>
    </xf>
    <xf numFmtId="0" fontId="3" fillId="0" borderId="67" xfId="0" applyFont="1" applyFill="1" applyBorder="1" applyAlignment="1">
      <alignment horizontal="left" vertical="top" wrapText="1"/>
    </xf>
    <xf numFmtId="0" fontId="3" fillId="0" borderId="68" xfId="0" applyFont="1" applyFill="1" applyBorder="1" applyAlignment="1">
      <alignment horizontal="left" vertical="top" wrapText="1"/>
    </xf>
    <xf numFmtId="3" fontId="7" fillId="2" borderId="1" xfId="0" applyNumberFormat="1" applyFont="1" applyFill="1" applyBorder="1" applyAlignment="1">
      <alignment horizontal="left" vertical="center" wrapText="1"/>
    </xf>
    <xf numFmtId="0" fontId="3" fillId="0" borderId="69" xfId="0" applyFont="1" applyFill="1" applyBorder="1" applyAlignment="1">
      <alignment horizontal="left" vertical="top" wrapText="1"/>
    </xf>
    <xf numFmtId="0" fontId="3" fillId="0" borderId="70" xfId="0" applyFont="1" applyFill="1" applyBorder="1" applyAlignment="1">
      <alignment horizontal="left" vertical="top" wrapText="1"/>
    </xf>
    <xf numFmtId="0" fontId="3" fillId="0" borderId="71" xfId="0" applyFont="1" applyFill="1" applyBorder="1" applyAlignment="1">
      <alignment horizontal="left" vertical="top" wrapText="1"/>
    </xf>
    <xf numFmtId="0" fontId="3" fillId="0" borderId="72" xfId="0" applyFont="1" applyFill="1" applyBorder="1" applyAlignment="1">
      <alignment horizontal="left" vertical="top" wrapText="1"/>
    </xf>
    <xf numFmtId="3" fontId="6" fillId="2" borderId="7" xfId="0" applyNumberFormat="1" applyFont="1" applyFill="1" applyBorder="1" applyAlignment="1">
      <alignment horizontal="center" vertical="top" wrapText="1"/>
    </xf>
    <xf numFmtId="3" fontId="6" fillId="2" borderId="2" xfId="0" applyNumberFormat="1" applyFont="1" applyFill="1" applyBorder="1" applyAlignment="1">
      <alignment horizontal="center" vertical="top" wrapText="1"/>
    </xf>
    <xf numFmtId="3" fontId="7" fillId="2" borderId="7"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3" fontId="6" fillId="2" borderId="7"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3" fontId="6" fillId="2" borderId="73" xfId="0" applyNumberFormat="1" applyFont="1" applyFill="1" applyBorder="1" applyAlignment="1">
      <alignment horizontal="center" vertical="center" wrapText="1"/>
    </xf>
    <xf numFmtId="3" fontId="7" fillId="0" borderId="38" xfId="0" applyNumberFormat="1" applyFont="1" applyFill="1" applyBorder="1" applyAlignment="1">
      <alignment horizontal="center" vertical="center" wrapText="1"/>
    </xf>
    <xf numFmtId="0" fontId="3" fillId="0" borderId="74" xfId="0" applyFont="1" applyFill="1" applyBorder="1" applyAlignment="1">
      <alignment horizontal="left" vertical="top" wrapText="1"/>
    </xf>
    <xf numFmtId="0" fontId="3" fillId="0" borderId="31" xfId="0" applyFont="1" applyFill="1" applyBorder="1" applyAlignment="1">
      <alignment horizontal="left" vertical="top" wrapText="1"/>
    </xf>
    <xf numFmtId="3" fontId="6" fillId="2" borderId="7" xfId="0" applyNumberFormat="1" applyFont="1" applyFill="1" applyBorder="1" applyAlignment="1">
      <alignment horizontal="center" vertical="center" wrapText="1"/>
    </xf>
    <xf numFmtId="3" fontId="7" fillId="2" borderId="7" xfId="0" applyNumberFormat="1" applyFont="1" applyFill="1" applyBorder="1" applyAlignment="1">
      <alignment vertical="center" wrapText="1"/>
    </xf>
    <xf numFmtId="0" fontId="6" fillId="2" borderId="7" xfId="0" applyFont="1" applyFill="1" applyBorder="1" applyAlignment="1">
      <alignment horizontal="center" vertical="center" wrapText="1"/>
    </xf>
    <xf numFmtId="3" fontId="6" fillId="2" borderId="7" xfId="0" applyNumberFormat="1" applyFont="1" applyFill="1" applyBorder="1" applyAlignment="1">
      <alignment horizontal="center" vertical="center" textRotation="90" wrapText="1"/>
    </xf>
    <xf numFmtId="0" fontId="3" fillId="0" borderId="75" xfId="0" applyFont="1" applyFill="1" applyBorder="1" applyAlignment="1">
      <alignment horizontal="left" vertical="top" wrapText="1"/>
    </xf>
    <xf numFmtId="3" fontId="7" fillId="2" borderId="2" xfId="0" applyNumberFormat="1" applyFont="1" applyFill="1" applyBorder="1" applyAlignment="1">
      <alignment horizontal="left" vertical="center" wrapText="1"/>
    </xf>
    <xf numFmtId="3"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3" fontId="6" fillId="2" borderId="2" xfId="0" applyNumberFormat="1" applyFont="1" applyFill="1" applyBorder="1" applyAlignment="1">
      <alignment horizontal="center" vertical="center" textRotation="90" wrapText="1"/>
    </xf>
    <xf numFmtId="0" fontId="3" fillId="0" borderId="76" xfId="0" applyFont="1" applyFill="1" applyBorder="1" applyAlignment="1">
      <alignment horizontal="left" vertical="top" wrapText="1"/>
    </xf>
    <xf numFmtId="3" fontId="6" fillId="2" borderId="4"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left" vertical="center" wrapText="1"/>
    </xf>
    <xf numFmtId="3" fontId="7" fillId="0" borderId="1" xfId="0" applyNumberFormat="1" applyFont="1" applyFill="1" applyBorder="1" applyAlignment="1">
      <alignment horizontal="right" vertical="center" wrapText="1"/>
    </xf>
    <xf numFmtId="0" fontId="3" fillId="2" borderId="1" xfId="0" applyFont="1" applyFill="1" applyBorder="1" applyAlignment="1">
      <alignment horizontal="left" vertical="center" wrapText="1"/>
    </xf>
    <xf numFmtId="0" fontId="34" fillId="0" borderId="1" xfId="0" applyFont="1" applyBorder="1" applyAlignment="1">
      <alignment horizontal="left"/>
    </xf>
    <xf numFmtId="0" fontId="3" fillId="0" borderId="77" xfId="0" applyFont="1" applyFill="1" applyBorder="1" applyAlignment="1">
      <alignment horizontal="left" vertical="top" wrapText="1"/>
    </xf>
    <xf numFmtId="0" fontId="3" fillId="0" borderId="78" xfId="0" applyFont="1" applyFill="1" applyBorder="1" applyAlignment="1">
      <alignment horizontal="left" vertical="top" wrapText="1"/>
    </xf>
    <xf numFmtId="4" fontId="3" fillId="0" borderId="1" xfId="0" applyNumberFormat="1" applyFont="1" applyFill="1" applyBorder="1" applyAlignment="1">
      <alignment horizontal="center" vertical="center"/>
    </xf>
    <xf numFmtId="3" fontId="7" fillId="0" borderId="7" xfId="0" applyNumberFormat="1" applyFont="1" applyFill="1" applyBorder="1" applyAlignment="1">
      <alignment horizontal="center" vertical="center" wrapText="1"/>
    </xf>
    <xf numFmtId="0" fontId="3" fillId="0" borderId="79" xfId="0" applyFont="1" applyFill="1" applyBorder="1" applyAlignment="1">
      <alignment horizontal="left" vertical="top" wrapText="1"/>
    </xf>
    <xf numFmtId="3" fontId="7" fillId="0" borderId="22" xfId="0" applyNumberFormat="1" applyFont="1" applyFill="1" applyBorder="1" applyAlignment="1">
      <alignment horizontal="right" vertical="center" wrapText="1"/>
    </xf>
    <xf numFmtId="3" fontId="7" fillId="0" borderId="30" xfId="0" applyNumberFormat="1" applyFont="1" applyBorder="1" applyAlignment="1">
      <alignment horizontal="center" vertical="center" wrapText="1"/>
    </xf>
    <xf numFmtId="0" fontId="3" fillId="0" borderId="0" xfId="0" applyFont="1" applyFill="1" applyBorder="1" applyAlignment="1">
      <alignment horizontal="left" vertical="top" wrapText="1"/>
    </xf>
    <xf numFmtId="3" fontId="7" fillId="0" borderId="80" xfId="0" applyNumberFormat="1" applyFont="1" applyFill="1" applyBorder="1" applyAlignment="1">
      <alignment horizontal="center" vertical="center" wrapText="1"/>
    </xf>
    <xf numFmtId="4" fontId="7" fillId="0" borderId="80" xfId="0" applyNumberFormat="1" applyFont="1" applyFill="1" applyBorder="1" applyAlignment="1">
      <alignment horizontal="right" vertical="center" wrapText="1"/>
    </xf>
    <xf numFmtId="3" fontId="7" fillId="0" borderId="80" xfId="0" applyNumberFormat="1" applyFont="1" applyFill="1" applyBorder="1" applyAlignment="1">
      <alignment horizontal="right" vertical="center" wrapText="1"/>
    </xf>
    <xf numFmtId="3" fontId="7" fillId="0" borderId="81" xfId="0" applyNumberFormat="1" applyFont="1" applyBorder="1" applyAlignment="1">
      <alignment horizontal="center" vertical="center" wrapText="1"/>
    </xf>
    <xf numFmtId="0" fontId="34" fillId="0" borderId="7" xfId="0" applyFont="1" applyBorder="1" applyAlignment="1">
      <alignment horizontal="left"/>
    </xf>
    <xf numFmtId="0" fontId="7" fillId="2" borderId="15"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0" borderId="1" xfId="0" applyNumberFormat="1" applyFont="1" applyFill="1" applyBorder="1" applyAlignment="1">
      <alignment horizontal="right" vertical="center" wrapText="1"/>
    </xf>
    <xf numFmtId="0" fontId="34" fillId="0" borderId="0" xfId="0" applyFont="1" applyBorder="1" applyAlignment="1">
      <alignment horizontal="left"/>
    </xf>
    <xf numFmtId="0" fontId="6" fillId="2" borderId="7" xfId="2" applyFont="1" applyFill="1" applyBorder="1" applyAlignment="1">
      <alignment vertical="top" wrapText="1"/>
    </xf>
    <xf numFmtId="3" fontId="7" fillId="2" borderId="80" xfId="0" applyNumberFormat="1" applyFont="1" applyFill="1" applyBorder="1" applyAlignment="1">
      <alignment horizontal="left" vertical="center" wrapText="1"/>
    </xf>
    <xf numFmtId="3" fontId="7" fillId="2" borderId="80" xfId="0" applyNumberFormat="1" applyFont="1" applyFill="1" applyBorder="1" applyAlignment="1">
      <alignment horizontal="left" vertical="center" wrapText="1"/>
    </xf>
    <xf numFmtId="3" fontId="7" fillId="2" borderId="80" xfId="0" applyNumberFormat="1" applyFont="1" applyFill="1" applyBorder="1" applyAlignment="1">
      <alignment horizontal="center" vertical="center" wrapText="1"/>
    </xf>
    <xf numFmtId="4" fontId="7" fillId="2" borderId="80" xfId="0" applyNumberFormat="1" applyFont="1" applyFill="1" applyBorder="1" applyAlignment="1">
      <alignment horizontal="right" vertical="center" wrapText="1"/>
    </xf>
    <xf numFmtId="49" fontId="7" fillId="2" borderId="36" xfId="0" applyNumberFormat="1" applyFont="1" applyFill="1" applyBorder="1" applyAlignment="1">
      <alignment horizontal="left" vertical="center" wrapText="1"/>
    </xf>
    <xf numFmtId="49" fontId="7" fillId="2" borderId="35" xfId="0" applyNumberFormat="1" applyFont="1" applyFill="1" applyBorder="1" applyAlignment="1">
      <alignment horizontal="left" vertical="center" wrapText="1"/>
    </xf>
    <xf numFmtId="0" fontId="3" fillId="2" borderId="17" xfId="0" applyFont="1" applyFill="1" applyBorder="1"/>
    <xf numFmtId="0" fontId="3" fillId="2" borderId="64" xfId="0" applyFont="1" applyFill="1" applyBorder="1"/>
    <xf numFmtId="0" fontId="3" fillId="2" borderId="65" xfId="0" applyFont="1" applyFill="1" applyBorder="1"/>
    <xf numFmtId="0" fontId="3" fillId="2" borderId="66" xfId="0" applyFont="1" applyFill="1" applyBorder="1"/>
    <xf numFmtId="0" fontId="34" fillId="2" borderId="41" xfId="0" applyFont="1" applyFill="1" applyBorder="1" applyAlignment="1"/>
    <xf numFmtId="0" fontId="4" fillId="2" borderId="20" xfId="0" applyFont="1" applyFill="1" applyBorder="1" applyAlignment="1">
      <alignment horizontal="center"/>
    </xf>
    <xf numFmtId="0" fontId="4" fillId="2" borderId="40" xfId="0" applyFont="1" applyFill="1" applyBorder="1" applyAlignment="1">
      <alignment horizontal="center"/>
    </xf>
    <xf numFmtId="0" fontId="6" fillId="2" borderId="39" xfId="0" applyFont="1" applyFill="1" applyBorder="1" applyAlignment="1">
      <alignment horizontal="center" vertical="center" wrapText="1"/>
    </xf>
    <xf numFmtId="0" fontId="6" fillId="2" borderId="22" xfId="0" applyFont="1" applyFill="1" applyBorder="1" applyAlignment="1">
      <alignment horizontal="center" vertical="center" wrapText="1"/>
    </xf>
    <xf numFmtId="3" fontId="6" fillId="2" borderId="22" xfId="0" applyNumberFormat="1" applyFont="1" applyFill="1" applyBorder="1" applyAlignment="1">
      <alignment horizontal="center" vertical="center" wrapText="1"/>
    </xf>
    <xf numFmtId="3" fontId="6" fillId="2" borderId="38" xfId="0" applyNumberFormat="1" applyFont="1" applyFill="1" applyBorder="1" applyAlignment="1">
      <alignment horizontal="center" vertical="center" wrapText="1"/>
    </xf>
    <xf numFmtId="3" fontId="6" fillId="2" borderId="80" xfId="0" applyNumberFormat="1" applyFont="1" applyFill="1" applyBorder="1" applyAlignment="1">
      <alignment horizontal="center" vertical="center" wrapText="1"/>
    </xf>
    <xf numFmtId="3" fontId="6" fillId="2" borderId="80" xfId="0" applyNumberFormat="1" applyFont="1" applyFill="1" applyBorder="1" applyAlignment="1">
      <alignment horizontal="center" vertical="center" wrapText="1"/>
    </xf>
    <xf numFmtId="0" fontId="6" fillId="2" borderId="80" xfId="0" applyFont="1" applyFill="1" applyBorder="1" applyAlignment="1">
      <alignment horizontal="center" vertical="center" wrapText="1"/>
    </xf>
    <xf numFmtId="3" fontId="6" fillId="2" borderId="80" xfId="0" applyNumberFormat="1" applyFont="1" applyFill="1" applyBorder="1" applyAlignment="1">
      <alignment horizontal="center" vertical="center" textRotation="90" wrapText="1"/>
    </xf>
    <xf numFmtId="3" fontId="6" fillId="2" borderId="82" xfId="0" applyNumberFormat="1" applyFont="1" applyFill="1" applyBorder="1" applyAlignment="1">
      <alignment horizontal="center" vertical="center" textRotation="90" wrapText="1"/>
    </xf>
    <xf numFmtId="0" fontId="7" fillId="2" borderId="71" xfId="0" applyFont="1" applyFill="1" applyBorder="1" applyAlignment="1">
      <alignment horizontal="left" vertical="top" wrapText="1"/>
    </xf>
    <xf numFmtId="0" fontId="7" fillId="2" borderId="75" xfId="0" applyFont="1" applyFill="1" applyBorder="1" applyAlignment="1">
      <alignment horizontal="left" vertical="top" wrapText="1"/>
    </xf>
    <xf numFmtId="0" fontId="7" fillId="2" borderId="2" xfId="0" applyFont="1" applyFill="1" applyBorder="1" applyAlignment="1">
      <alignment horizontal="center" vertical="center" wrapText="1"/>
    </xf>
    <xf numFmtId="0" fontId="11" fillId="2" borderId="1" xfId="0" applyFont="1" applyFill="1" applyBorder="1"/>
    <xf numFmtId="0" fontId="7" fillId="2" borderId="77" xfId="0" applyFont="1" applyFill="1" applyBorder="1" applyAlignment="1">
      <alignment horizontal="left" vertical="top" wrapText="1"/>
    </xf>
    <xf numFmtId="0" fontId="7" fillId="2" borderId="5" xfId="0" applyFont="1" applyFill="1" applyBorder="1" applyAlignment="1">
      <alignment horizontal="left" vertical="top" wrapText="1"/>
    </xf>
    <xf numFmtId="4" fontId="7" fillId="2" borderId="1" xfId="0" applyNumberFormat="1" applyFont="1" applyFill="1" applyBorder="1" applyAlignment="1">
      <alignment horizontal="left" vertical="center" wrapText="1"/>
    </xf>
    <xf numFmtId="4" fontId="7" fillId="2" borderId="1" xfId="0" applyNumberFormat="1" applyFont="1" applyFill="1" applyBorder="1" applyAlignment="1">
      <alignment horizontal="right" vertical="center" wrapText="1"/>
    </xf>
    <xf numFmtId="0" fontId="7" fillId="2" borderId="69" xfId="0" applyFont="1" applyFill="1" applyBorder="1" applyAlignment="1">
      <alignment horizontal="left" vertical="top" wrapText="1"/>
    </xf>
    <xf numFmtId="0" fontId="7" fillId="2" borderId="76" xfId="0" applyFont="1" applyFill="1" applyBorder="1" applyAlignment="1">
      <alignment horizontal="left" vertical="top" wrapText="1"/>
    </xf>
    <xf numFmtId="0" fontId="3" fillId="0" borderId="0" xfId="0" applyFont="1" applyBorder="1"/>
    <xf numFmtId="0" fontId="4" fillId="0" borderId="0" xfId="0" applyFont="1" applyBorder="1"/>
    <xf numFmtId="0" fontId="4" fillId="0" borderId="0" xfId="0" applyFont="1" applyBorder="1" applyAlignment="1">
      <alignment horizontal="right"/>
    </xf>
    <xf numFmtId="4" fontId="4" fillId="4" borderId="0" xfId="0" applyNumberFormat="1" applyFont="1" applyFill="1" applyBorder="1" applyAlignment="1">
      <alignment horizontal="center"/>
    </xf>
    <xf numFmtId="0" fontId="36" fillId="2" borderId="1" xfId="0" applyFont="1" applyFill="1" applyBorder="1" applyAlignment="1">
      <alignment horizontal="justify" vertical="center"/>
    </xf>
    <xf numFmtId="3" fontId="7" fillId="0" borderId="36" xfId="0" applyNumberFormat="1" applyFont="1" applyBorder="1" applyAlignment="1">
      <alignment horizontal="left" vertical="center" wrapText="1"/>
    </xf>
    <xf numFmtId="3" fontId="7" fillId="0" borderId="36" xfId="0" applyNumberFormat="1" applyFont="1" applyBorder="1" applyAlignment="1">
      <alignment horizontal="left" vertical="center" wrapText="1"/>
    </xf>
    <xf numFmtId="3" fontId="7" fillId="0" borderId="36" xfId="0" applyNumberFormat="1" applyFont="1" applyBorder="1" applyAlignment="1">
      <alignment horizontal="center" vertical="center" wrapText="1"/>
    </xf>
    <xf numFmtId="3" fontId="7" fillId="2" borderId="36" xfId="0" applyNumberFormat="1" applyFont="1" applyFill="1" applyBorder="1" applyAlignment="1">
      <alignment horizontal="center" vertical="center" wrapText="1"/>
    </xf>
    <xf numFmtId="3" fontId="7" fillId="0" borderId="36" xfId="0" applyNumberFormat="1" applyFont="1" applyFill="1" applyBorder="1" applyAlignment="1">
      <alignment horizontal="center" vertical="center" wrapText="1"/>
    </xf>
    <xf numFmtId="4" fontId="7" fillId="0" borderId="36" xfId="0" applyNumberFormat="1" applyFont="1" applyFill="1" applyBorder="1" applyAlignment="1">
      <alignment horizontal="right" vertical="center" wrapText="1"/>
    </xf>
    <xf numFmtId="0" fontId="3" fillId="0" borderId="40" xfId="0" applyFont="1" applyBorder="1"/>
    <xf numFmtId="0" fontId="4" fillId="0" borderId="38" xfId="0" applyFont="1" applyBorder="1" applyAlignment="1">
      <alignment horizontal="center"/>
    </xf>
    <xf numFmtId="0" fontId="7" fillId="2" borderId="1" xfId="0" applyFont="1" applyFill="1" applyBorder="1" applyAlignment="1">
      <alignment horizontal="left" vertical="top" wrapText="1"/>
    </xf>
    <xf numFmtId="4" fontId="3" fillId="0" borderId="7" xfId="0" applyNumberFormat="1" applyFont="1" applyFill="1" applyBorder="1" applyAlignment="1">
      <alignment horizontal="center" vertical="center"/>
    </xf>
    <xf numFmtId="3" fontId="3" fillId="0" borderId="1" xfId="0" applyNumberFormat="1" applyFont="1" applyBorder="1" applyAlignment="1">
      <alignment horizontal="center" vertical="center"/>
    </xf>
    <xf numFmtId="4" fontId="3" fillId="0" borderId="2" xfId="0" applyNumberFormat="1" applyFont="1" applyFill="1" applyBorder="1" applyAlignment="1">
      <alignment horizontal="center" vertical="center"/>
    </xf>
    <xf numFmtId="167" fontId="7" fillId="2" borderId="1" xfId="0" applyNumberFormat="1" applyFont="1" applyFill="1" applyBorder="1" applyAlignment="1">
      <alignment vertical="center" wrapText="1"/>
    </xf>
    <xf numFmtId="3" fontId="3" fillId="0" borderId="2" xfId="0" applyNumberFormat="1" applyFont="1" applyBorder="1" applyAlignment="1">
      <alignment horizontal="center" vertical="center"/>
    </xf>
    <xf numFmtId="0" fontId="3" fillId="0" borderId="71" xfId="0" applyFont="1" applyFill="1" applyBorder="1" applyAlignment="1">
      <alignment horizontal="left" vertical="center" wrapText="1"/>
    </xf>
    <xf numFmtId="0" fontId="3" fillId="0" borderId="75" xfId="0" applyFont="1" applyFill="1" applyBorder="1" applyAlignment="1">
      <alignment horizontal="left" vertical="center" wrapText="1"/>
    </xf>
    <xf numFmtId="4" fontId="3" fillId="0" borderId="7" xfId="0" applyNumberFormat="1" applyFont="1" applyFill="1" applyBorder="1" applyAlignment="1">
      <alignment horizontal="center" vertical="center" wrapText="1"/>
    </xf>
    <xf numFmtId="0" fontId="3" fillId="0" borderId="69" xfId="0" applyFont="1" applyFill="1" applyBorder="1" applyAlignment="1">
      <alignment horizontal="left" vertical="center" wrapText="1"/>
    </xf>
    <xf numFmtId="0" fontId="3" fillId="0" borderId="76" xfId="0" applyFont="1" applyFill="1" applyBorder="1" applyAlignment="1">
      <alignment horizontal="left" vertical="center" wrapText="1"/>
    </xf>
    <xf numFmtId="4" fontId="3" fillId="0" borderId="2" xfId="0" applyNumberFormat="1" applyFont="1" applyFill="1" applyBorder="1" applyAlignment="1">
      <alignment horizontal="center" vertical="center" wrapText="1"/>
    </xf>
    <xf numFmtId="0" fontId="6" fillId="2" borderId="1" xfId="2" applyFont="1" applyFill="1" applyBorder="1" applyAlignment="1">
      <alignment horizontal="justify" vertical="center" wrapText="1"/>
    </xf>
    <xf numFmtId="167" fontId="7" fillId="0" borderId="1" xfId="0" applyNumberFormat="1" applyFont="1" applyFill="1" applyBorder="1" applyAlignment="1">
      <alignment horizontal="right" vertical="center" wrapText="1"/>
    </xf>
    <xf numFmtId="4" fontId="3" fillId="0" borderId="4"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0" fontId="3" fillId="0" borderId="39" xfId="0" applyFont="1" applyFill="1" applyBorder="1" applyAlignment="1">
      <alignment vertical="top" wrapText="1"/>
    </xf>
    <xf numFmtId="0" fontId="3" fillId="0" borderId="22" xfId="0" applyFont="1" applyFill="1" applyBorder="1" applyAlignment="1">
      <alignment vertical="top" wrapText="1"/>
    </xf>
    <xf numFmtId="4" fontId="3" fillId="0" borderId="22" xfId="0" applyNumberFormat="1" applyFont="1" applyFill="1" applyBorder="1" applyAlignment="1">
      <alignment vertical="center" wrapText="1"/>
    </xf>
    <xf numFmtId="4" fontId="7" fillId="2" borderId="22" xfId="0" applyNumberFormat="1" applyFont="1" applyFill="1" applyBorder="1" applyAlignment="1">
      <alignment horizontal="right" vertical="center" wrapText="1"/>
    </xf>
    <xf numFmtId="3" fontId="7" fillId="0" borderId="22" xfId="0" applyNumberFormat="1" applyFont="1" applyBorder="1" applyAlignment="1">
      <alignment horizontal="center" vertical="center" wrapText="1"/>
    </xf>
    <xf numFmtId="0" fontId="3" fillId="0" borderId="39" xfId="0" applyFont="1" applyFill="1" applyBorder="1" applyAlignment="1">
      <alignment vertical="top"/>
    </xf>
    <xf numFmtId="0" fontId="3" fillId="0" borderId="22" xfId="0" applyFont="1" applyFill="1" applyBorder="1" applyAlignment="1">
      <alignment vertical="top"/>
    </xf>
    <xf numFmtId="4" fontId="3" fillId="0" borderId="22" xfId="0" applyNumberFormat="1" applyFont="1" applyFill="1" applyBorder="1" applyAlignment="1">
      <alignment vertical="center"/>
    </xf>
    <xf numFmtId="0" fontId="3" fillId="0" borderId="37" xfId="0" applyFont="1" applyBorder="1"/>
    <xf numFmtId="0" fontId="3" fillId="0" borderId="36" xfId="0" applyFont="1" applyBorder="1"/>
    <xf numFmtId="0" fontId="4" fillId="0" borderId="36" xfId="0" applyFont="1" applyBorder="1"/>
    <xf numFmtId="0" fontId="4" fillId="0" borderId="36" xfId="0" applyFont="1" applyBorder="1" applyAlignment="1">
      <alignment horizontal="right"/>
    </xf>
    <xf numFmtId="4" fontId="4" fillId="4" borderId="36" xfId="0" applyNumberFormat="1" applyFont="1" applyFill="1" applyBorder="1" applyAlignment="1">
      <alignment horizontal="center"/>
    </xf>
    <xf numFmtId="4" fontId="4" fillId="4" borderId="35" xfId="0" applyNumberFormat="1" applyFont="1" applyFill="1" applyBorder="1" applyAlignment="1">
      <alignment horizontal="center"/>
    </xf>
    <xf numFmtId="0" fontId="6" fillId="9" borderId="1" xfId="2" applyFont="1" applyFill="1" applyBorder="1" applyAlignment="1">
      <alignment horizontal="justify" vertical="center" wrapText="1"/>
    </xf>
    <xf numFmtId="0" fontId="7" fillId="6" borderId="71" xfId="0" applyFont="1" applyFill="1" applyBorder="1" applyAlignment="1">
      <alignment horizontal="left" vertical="top" wrapText="1"/>
    </xf>
    <xf numFmtId="0" fontId="7" fillId="6" borderId="72" xfId="0" applyFont="1" applyFill="1" applyBorder="1" applyAlignment="1">
      <alignment horizontal="left" vertical="top" wrapText="1"/>
    </xf>
    <xf numFmtId="3" fontId="6" fillId="6" borderId="22" xfId="0" applyNumberFormat="1" applyFont="1" applyFill="1" applyBorder="1" applyAlignment="1">
      <alignment horizontal="center" vertical="center" wrapText="1"/>
    </xf>
    <xf numFmtId="3" fontId="7" fillId="5" borderId="22" xfId="0" applyNumberFormat="1" applyFont="1" applyFill="1" applyBorder="1" applyAlignment="1">
      <alignment horizontal="center" vertical="center" wrapText="1"/>
    </xf>
    <xf numFmtId="0" fontId="6" fillId="6" borderId="22" xfId="0" applyFont="1" applyFill="1" applyBorder="1" applyAlignment="1">
      <alignment horizontal="center" vertical="center" wrapText="1"/>
    </xf>
    <xf numFmtId="0" fontId="7" fillId="6" borderId="77" xfId="0" applyFont="1" applyFill="1" applyBorder="1" applyAlignment="1">
      <alignment horizontal="left" vertical="top" wrapText="1"/>
    </xf>
    <xf numFmtId="0" fontId="7" fillId="6" borderId="78" xfId="0" applyFont="1" applyFill="1" applyBorder="1" applyAlignment="1">
      <alignment horizontal="left" vertical="top" wrapText="1"/>
    </xf>
    <xf numFmtId="0" fontId="3" fillId="0" borderId="39" xfId="0" applyFont="1" applyFill="1" applyBorder="1" applyAlignment="1">
      <alignment horizontal="justify" vertical="top" wrapText="1"/>
    </xf>
    <xf numFmtId="0" fontId="3" fillId="0" borderId="22" xfId="0" applyFont="1" applyFill="1" applyBorder="1" applyAlignment="1">
      <alignment horizontal="justify" vertical="top" wrapText="1"/>
    </xf>
    <xf numFmtId="4" fontId="3" fillId="0" borderId="22" xfId="0" applyNumberFormat="1" applyFont="1" applyFill="1" applyBorder="1" applyAlignment="1">
      <alignment horizontal="right" vertical="center" wrapText="1"/>
    </xf>
    <xf numFmtId="0" fontId="14" fillId="2" borderId="71" xfId="0" applyFont="1" applyFill="1" applyBorder="1" applyAlignment="1">
      <alignment horizontal="left" vertical="center" wrapText="1"/>
    </xf>
    <xf numFmtId="0" fontId="14" fillId="2" borderId="72" xfId="0" applyFont="1" applyFill="1" applyBorder="1" applyAlignment="1">
      <alignment horizontal="left" vertical="center" wrapText="1"/>
    </xf>
    <xf numFmtId="4" fontId="3" fillId="2" borderId="80" xfId="0" applyNumberFormat="1" applyFont="1" applyFill="1" applyBorder="1" applyAlignment="1">
      <alignment horizontal="center" vertical="center" wrapText="1"/>
    </xf>
    <xf numFmtId="0" fontId="0" fillId="10" borderId="0" xfId="0" applyFill="1"/>
    <xf numFmtId="0" fontId="14" fillId="2" borderId="77" xfId="0" applyFont="1" applyFill="1" applyBorder="1" applyAlignment="1">
      <alignment horizontal="left" vertical="center" wrapText="1"/>
    </xf>
    <xf numFmtId="0" fontId="14" fillId="2" borderId="78" xfId="0" applyFont="1" applyFill="1" applyBorder="1" applyAlignment="1">
      <alignment horizontal="left" vertical="center" wrapText="1"/>
    </xf>
    <xf numFmtId="4" fontId="3" fillId="2" borderId="32" xfId="0" applyNumberFormat="1" applyFont="1" applyFill="1" applyBorder="1" applyAlignment="1">
      <alignment horizontal="center" vertical="center" wrapText="1"/>
    </xf>
    <xf numFmtId="0" fontId="14" fillId="2" borderId="69" xfId="0" applyFont="1" applyFill="1" applyBorder="1" applyAlignment="1">
      <alignment horizontal="left" vertical="center" wrapText="1"/>
    </xf>
    <xf numFmtId="0" fontId="14" fillId="2" borderId="70" xfId="0" applyFont="1" applyFill="1" applyBorder="1" applyAlignment="1">
      <alignment horizontal="left" vertical="center" wrapText="1"/>
    </xf>
    <xf numFmtId="4" fontId="3" fillId="2" borderId="20" xfId="0" applyNumberFormat="1" applyFont="1" applyFill="1" applyBorder="1" applyAlignment="1">
      <alignment horizontal="center" vertical="center" wrapText="1"/>
    </xf>
    <xf numFmtId="0" fontId="14" fillId="2" borderId="71" xfId="0" applyFont="1" applyFill="1" applyBorder="1" applyAlignment="1">
      <alignment horizontal="left" vertical="top" wrapText="1"/>
    </xf>
    <xf numFmtId="0" fontId="14" fillId="2" borderId="72" xfId="0" applyFont="1" applyFill="1" applyBorder="1" applyAlignment="1">
      <alignment horizontal="left" vertical="top" wrapText="1"/>
    </xf>
    <xf numFmtId="4" fontId="3" fillId="2" borderId="32" xfId="0" applyNumberFormat="1" applyFont="1" applyFill="1" applyBorder="1" applyAlignment="1">
      <alignment horizontal="center" vertical="center" wrapText="1"/>
    </xf>
    <xf numFmtId="0" fontId="14" fillId="2" borderId="77" xfId="0" applyFont="1" applyFill="1" applyBorder="1" applyAlignment="1">
      <alignment horizontal="left" vertical="top" wrapText="1"/>
    </xf>
    <xf numFmtId="0" fontId="14" fillId="2" borderId="78" xfId="0" applyFont="1" applyFill="1" applyBorder="1" applyAlignment="1">
      <alignment horizontal="left" vertical="top" wrapText="1"/>
    </xf>
    <xf numFmtId="0" fontId="14" fillId="2" borderId="69" xfId="0" applyFont="1" applyFill="1" applyBorder="1" applyAlignment="1">
      <alignment horizontal="left" vertical="top" wrapText="1"/>
    </xf>
    <xf numFmtId="0" fontId="14" fillId="2" borderId="70" xfId="0" applyFont="1" applyFill="1" applyBorder="1" applyAlignment="1">
      <alignment horizontal="left" vertical="top" wrapText="1"/>
    </xf>
    <xf numFmtId="0" fontId="14" fillId="2" borderId="74" xfId="0" applyFont="1" applyFill="1" applyBorder="1" applyAlignment="1">
      <alignment horizontal="left" vertical="top" wrapText="1"/>
    </xf>
    <xf numFmtId="0" fontId="0" fillId="2" borderId="31" xfId="0" applyFill="1" applyBorder="1" applyAlignment="1">
      <alignment horizontal="left" vertical="top" wrapText="1"/>
    </xf>
    <xf numFmtId="0" fontId="13" fillId="2" borderId="71" xfId="0" applyFont="1" applyFill="1" applyBorder="1" applyAlignment="1">
      <alignment horizontal="justify" vertical="top" wrapText="1"/>
    </xf>
    <xf numFmtId="0" fontId="13" fillId="2" borderId="72" xfId="0" applyFont="1" applyFill="1" applyBorder="1" applyAlignment="1">
      <alignment horizontal="justify" vertical="top" wrapText="1"/>
    </xf>
    <xf numFmtId="4" fontId="38" fillId="2" borderId="80" xfId="0" applyNumberFormat="1" applyFont="1" applyFill="1" applyBorder="1" applyAlignment="1">
      <alignment horizontal="center" vertical="center"/>
    </xf>
    <xf numFmtId="0" fontId="13" fillId="2" borderId="77" xfId="0" applyFont="1" applyFill="1" applyBorder="1" applyAlignment="1">
      <alignment horizontal="justify" vertical="top" wrapText="1"/>
    </xf>
    <xf numFmtId="0" fontId="13" fillId="2" borderId="78" xfId="0" applyFont="1" applyFill="1" applyBorder="1" applyAlignment="1">
      <alignment horizontal="justify" vertical="top" wrapText="1"/>
    </xf>
    <xf numFmtId="4" fontId="38" fillId="2" borderId="32" xfId="0" applyNumberFormat="1" applyFont="1" applyFill="1" applyBorder="1" applyAlignment="1">
      <alignment horizontal="center" vertical="center"/>
    </xf>
    <xf numFmtId="0" fontId="3" fillId="0" borderId="22" xfId="0" applyFont="1" applyBorder="1"/>
    <xf numFmtId="0" fontId="13" fillId="2" borderId="69" xfId="0" applyFont="1" applyFill="1" applyBorder="1" applyAlignment="1">
      <alignment horizontal="justify" vertical="top" wrapText="1"/>
    </xf>
    <xf numFmtId="0" fontId="13" fillId="2" borderId="70" xfId="0" applyFont="1" applyFill="1" applyBorder="1" applyAlignment="1">
      <alignment horizontal="justify" vertical="top" wrapText="1"/>
    </xf>
    <xf numFmtId="4" fontId="38" fillId="2" borderId="20" xfId="0" applyNumberFormat="1" applyFont="1" applyFill="1" applyBorder="1" applyAlignment="1">
      <alignment horizontal="center" vertical="center"/>
    </xf>
    <xf numFmtId="0" fontId="13" fillId="2" borderId="72" xfId="0" applyFont="1" applyFill="1" applyBorder="1" applyAlignment="1">
      <alignment horizontal="left" vertical="top" wrapText="1"/>
    </xf>
    <xf numFmtId="4" fontId="38" fillId="2" borderId="20" xfId="0" applyNumberFormat="1" applyFont="1" applyFill="1" applyBorder="1" applyAlignment="1">
      <alignment horizontal="center" vertical="center"/>
    </xf>
    <xf numFmtId="0" fontId="13" fillId="2" borderId="77" xfId="0" applyFont="1" applyFill="1" applyBorder="1" applyAlignment="1">
      <alignment horizontal="left" vertical="top" wrapText="1"/>
    </xf>
    <xf numFmtId="0" fontId="13" fillId="2" borderId="78" xfId="0" applyFont="1" applyFill="1" applyBorder="1" applyAlignment="1">
      <alignment horizontal="left" vertical="top" wrapText="1"/>
    </xf>
    <xf numFmtId="0" fontId="13" fillId="2" borderId="69" xfId="0" applyFont="1" applyFill="1" applyBorder="1" applyAlignment="1">
      <alignment horizontal="left" vertical="top" wrapText="1"/>
    </xf>
    <xf numFmtId="0" fontId="13" fillId="2" borderId="70" xfId="0" applyFont="1" applyFill="1" applyBorder="1" applyAlignment="1">
      <alignment horizontal="left" vertical="top" wrapText="1"/>
    </xf>
    <xf numFmtId="0" fontId="14" fillId="0" borderId="71" xfId="0" applyFont="1" applyFill="1" applyBorder="1" applyAlignment="1">
      <alignment horizontal="left" vertical="top" wrapText="1"/>
    </xf>
    <xf numFmtId="0" fontId="14" fillId="0" borderId="72" xfId="0" applyFont="1" applyFill="1" applyBorder="1" applyAlignment="1">
      <alignment horizontal="left" vertical="top" wrapText="1"/>
    </xf>
    <xf numFmtId="4" fontId="38" fillId="0" borderId="20" xfId="0" applyNumberFormat="1" applyFont="1" applyFill="1" applyBorder="1" applyAlignment="1">
      <alignment horizontal="center" vertical="center"/>
    </xf>
    <xf numFmtId="0" fontId="14" fillId="0" borderId="77" xfId="0" applyFont="1" applyFill="1" applyBorder="1" applyAlignment="1">
      <alignment horizontal="left" vertical="top" wrapText="1"/>
    </xf>
    <xf numFmtId="0" fontId="14" fillId="0" borderId="78" xfId="0" applyFont="1" applyFill="1" applyBorder="1" applyAlignment="1">
      <alignment horizontal="left" vertical="top" wrapText="1"/>
    </xf>
    <xf numFmtId="0" fontId="14" fillId="0" borderId="69" xfId="0" applyFont="1" applyFill="1" applyBorder="1" applyAlignment="1">
      <alignment horizontal="left" vertical="top" wrapText="1"/>
    </xf>
    <xf numFmtId="0" fontId="14" fillId="0" borderId="70" xfId="0" applyFont="1" applyFill="1" applyBorder="1" applyAlignment="1">
      <alignment horizontal="left" vertical="top" wrapText="1"/>
    </xf>
    <xf numFmtId="0" fontId="14" fillId="0" borderId="69" xfId="0" applyFont="1" applyFill="1" applyBorder="1" applyAlignment="1">
      <alignment horizontal="left" vertical="top" wrapText="1"/>
    </xf>
    <xf numFmtId="0" fontId="14" fillId="0" borderId="70" xfId="0" applyFont="1" applyFill="1" applyBorder="1" applyAlignment="1">
      <alignment horizontal="left" vertical="top" wrapText="1"/>
    </xf>
    <xf numFmtId="3" fontId="40" fillId="2" borderId="2" xfId="0" applyNumberFormat="1" applyFont="1" applyFill="1" applyBorder="1" applyAlignment="1">
      <alignment vertical="center" wrapText="1"/>
    </xf>
    <xf numFmtId="0" fontId="3" fillId="0" borderId="39" xfId="0" applyFont="1" applyFill="1" applyBorder="1" applyAlignment="1">
      <alignment horizontal="justify" vertical="center" wrapText="1"/>
    </xf>
    <xf numFmtId="0" fontId="3" fillId="0" borderId="22" xfId="0" applyFont="1" applyFill="1" applyBorder="1" applyAlignment="1">
      <alignment horizontal="justify" vertical="center" wrapText="1"/>
    </xf>
    <xf numFmtId="4" fontId="38" fillId="0" borderId="22" xfId="0" applyNumberFormat="1" applyFont="1" applyFill="1" applyBorder="1" applyAlignment="1">
      <alignment horizontal="center" vertical="center" wrapText="1"/>
    </xf>
    <xf numFmtId="3" fontId="7" fillId="2" borderId="1" xfId="0" applyNumberFormat="1" applyFont="1" applyFill="1" applyBorder="1" applyAlignment="1">
      <alignment vertical="center" wrapText="1"/>
    </xf>
    <xf numFmtId="3" fontId="7" fillId="2" borderId="4" xfId="0" applyNumberFormat="1" applyFont="1" applyFill="1" applyBorder="1" applyAlignment="1">
      <alignment vertical="center" wrapText="1"/>
    </xf>
    <xf numFmtId="0" fontId="3" fillId="0" borderId="1" xfId="0" applyFont="1" applyBorder="1" applyAlignment="1">
      <alignment horizontal="center" vertical="center"/>
    </xf>
    <xf numFmtId="4" fontId="7" fillId="7" borderId="22" xfId="0" applyNumberFormat="1" applyFont="1" applyFill="1" applyBorder="1" applyAlignment="1">
      <alignment horizontal="right" vertical="center" wrapText="1"/>
    </xf>
    <xf numFmtId="3" fontId="7" fillId="7" borderId="22" xfId="0" applyNumberFormat="1" applyFont="1" applyFill="1" applyBorder="1" applyAlignment="1">
      <alignment horizontal="right" vertical="center" wrapText="1"/>
    </xf>
    <xf numFmtId="3" fontId="7" fillId="7" borderId="22" xfId="0" applyNumberFormat="1" applyFont="1" applyFill="1" applyBorder="1" applyAlignment="1">
      <alignment horizontal="center" vertical="center" wrapText="1"/>
    </xf>
    <xf numFmtId="3" fontId="7" fillId="7" borderId="38" xfId="0" applyNumberFormat="1" applyFont="1" applyFill="1" applyBorder="1" applyAlignment="1">
      <alignment horizontal="center" vertical="center" wrapText="1"/>
    </xf>
    <xf numFmtId="0" fontId="3" fillId="0" borderId="71" xfId="0" applyFont="1" applyFill="1" applyBorder="1" applyAlignment="1">
      <alignment horizontal="justify" vertical="top" wrapText="1"/>
    </xf>
    <xf numFmtId="0" fontId="3" fillId="0" borderId="72" xfId="0" applyFont="1" applyBorder="1" applyAlignment="1">
      <alignment horizontal="justify" vertical="top" wrapText="1"/>
    </xf>
    <xf numFmtId="4" fontId="3" fillId="0" borderId="80" xfId="0" applyNumberFormat="1" applyFont="1" applyFill="1" applyBorder="1" applyAlignment="1">
      <alignment horizontal="right" vertical="center" wrapText="1"/>
    </xf>
    <xf numFmtId="4" fontId="3" fillId="0" borderId="7" xfId="0" applyNumberFormat="1" applyFont="1" applyFill="1" applyBorder="1" applyAlignment="1">
      <alignment horizontal="right" vertical="center"/>
    </xf>
    <xf numFmtId="3" fontId="7" fillId="7" borderId="80" xfId="0" applyNumberFormat="1" applyFont="1" applyFill="1" applyBorder="1" applyAlignment="1">
      <alignment horizontal="right" vertical="center" wrapText="1"/>
    </xf>
    <xf numFmtId="3" fontId="7" fillId="7" borderId="80" xfId="0" applyNumberFormat="1" applyFont="1" applyFill="1" applyBorder="1" applyAlignment="1">
      <alignment horizontal="center" vertical="center" wrapText="1"/>
    </xf>
    <xf numFmtId="3" fontId="7" fillId="7" borderId="82" xfId="0"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4" fontId="38" fillId="0" borderId="1" xfId="0" applyNumberFormat="1" applyFont="1" applyFill="1" applyBorder="1" applyAlignment="1">
      <alignment horizontal="center" vertical="center" wrapText="1"/>
    </xf>
    <xf numFmtId="3" fontId="7" fillId="7" borderId="1" xfId="0" applyNumberFormat="1" applyFont="1" applyFill="1" applyBorder="1" applyAlignment="1">
      <alignment vertical="center" wrapText="1"/>
    </xf>
    <xf numFmtId="3" fontId="7" fillId="7" borderId="1" xfId="0" applyNumberFormat="1" applyFont="1" applyFill="1" applyBorder="1" applyAlignment="1">
      <alignment horizontal="center" vertical="center" wrapText="1"/>
    </xf>
    <xf numFmtId="4" fontId="7" fillId="7" borderId="1" xfId="0" applyNumberFormat="1" applyFont="1" applyFill="1" applyBorder="1" applyAlignment="1">
      <alignment horizontal="right" vertical="center" wrapText="1"/>
    </xf>
    <xf numFmtId="3" fontId="7" fillId="7" borderId="1" xfId="0" applyNumberFormat="1" applyFont="1" applyFill="1" applyBorder="1" applyAlignment="1">
      <alignment horizontal="right"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4" fontId="3" fillId="0" borderId="1" xfId="0" applyNumberFormat="1" applyFont="1" applyFill="1" applyBorder="1" applyAlignment="1">
      <alignment horizontal="right" vertical="center"/>
    </xf>
    <xf numFmtId="3" fontId="3" fillId="0" borderId="1" xfId="0" applyNumberFormat="1" applyFont="1" applyBorder="1" applyAlignment="1">
      <alignment horizontal="right" vertical="center"/>
    </xf>
    <xf numFmtId="0" fontId="3" fillId="0" borderId="1" xfId="0" applyFont="1" applyFill="1" applyBorder="1" applyAlignment="1">
      <alignment horizontal="left" vertical="center" wrapText="1"/>
    </xf>
    <xf numFmtId="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4" fillId="0" borderId="1" xfId="0" applyFont="1" applyBorder="1" applyAlignment="1">
      <alignment horizontal="left"/>
    </xf>
    <xf numFmtId="0" fontId="6" fillId="6" borderId="1" xfId="0" applyFont="1" applyFill="1" applyBorder="1" applyAlignment="1">
      <alignment horizontal="center" vertical="center" wrapText="1"/>
    </xf>
    <xf numFmtId="3" fontId="6" fillId="6" borderId="1" xfId="0" applyNumberFormat="1" applyFont="1" applyFill="1" applyBorder="1" applyAlignment="1">
      <alignment horizontal="center" vertical="center" wrapText="1"/>
    </xf>
    <xf numFmtId="3" fontId="6" fillId="5" borderId="1" xfId="0" applyNumberFormat="1" applyFont="1" applyFill="1" applyBorder="1" applyAlignment="1">
      <alignment horizontal="center" vertical="center" wrapText="1"/>
    </xf>
    <xf numFmtId="3" fontId="7" fillId="0" borderId="1" xfId="0" applyNumberFormat="1" applyFont="1" applyBorder="1" applyAlignment="1">
      <alignment horizontal="left" vertical="center" wrapText="1"/>
    </xf>
    <xf numFmtId="3" fontId="7"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 fontId="3" fillId="0" borderId="80" xfId="0" applyNumberFormat="1" applyFont="1" applyFill="1" applyBorder="1" applyAlignment="1">
      <alignment horizontal="center" vertical="center" wrapText="1"/>
    </xf>
    <xf numFmtId="4" fontId="3" fillId="0" borderId="20" xfId="0" applyNumberFormat="1" applyFont="1" applyFill="1" applyBorder="1" applyAlignment="1">
      <alignment horizontal="center" vertical="center" wrapText="1"/>
    </xf>
    <xf numFmtId="3" fontId="7" fillId="7" borderId="22" xfId="0" applyNumberFormat="1" applyFont="1" applyFill="1" applyBorder="1" applyAlignment="1">
      <alignment vertical="center" wrapText="1"/>
    </xf>
    <xf numFmtId="0" fontId="4" fillId="9" borderId="1" xfId="0" applyFont="1" applyFill="1" applyBorder="1" applyAlignment="1">
      <alignment horizontal="justify" vertical="center" wrapText="1"/>
    </xf>
    <xf numFmtId="4" fontId="3" fillId="0" borderId="1" xfId="0" applyNumberFormat="1" applyFont="1" applyFill="1" applyBorder="1" applyAlignment="1">
      <alignment horizontal="right" vertical="center" wrapText="1"/>
    </xf>
    <xf numFmtId="2" fontId="7" fillId="0" borderId="1" xfId="0" applyNumberFormat="1" applyFont="1" applyFill="1" applyBorder="1" applyAlignment="1">
      <alignment horizontal="right" vertical="center" wrapText="1"/>
    </xf>
    <xf numFmtId="4" fontId="3" fillId="0" borderId="1" xfId="0" applyNumberFormat="1" applyFont="1" applyFill="1" applyBorder="1" applyAlignment="1">
      <alignment horizontal="right" vertical="center"/>
    </xf>
    <xf numFmtId="0" fontId="0" fillId="0" borderId="0" xfId="0" applyAlignment="1">
      <alignment vertical="top"/>
    </xf>
    <xf numFmtId="167" fontId="7" fillId="0" borderId="1" xfId="0" applyNumberFormat="1" applyFont="1" applyFill="1" applyBorder="1" applyAlignment="1">
      <alignment horizontal="center" vertical="center" wrapText="1"/>
    </xf>
    <xf numFmtId="4" fontId="3" fillId="0" borderId="7" xfId="0" applyNumberFormat="1" applyFont="1" applyBorder="1" applyAlignment="1">
      <alignment horizontal="center" vertical="center"/>
    </xf>
    <xf numFmtId="4" fontId="3" fillId="0" borderId="2" xfId="0" applyNumberFormat="1" applyFont="1" applyBorder="1" applyAlignment="1">
      <alignment horizontal="center" vertical="center"/>
    </xf>
    <xf numFmtId="4" fontId="3" fillId="2" borderId="1" xfId="0" applyNumberFormat="1" applyFont="1" applyFill="1" applyBorder="1" applyAlignment="1">
      <alignment horizontal="right" vertical="center"/>
    </xf>
    <xf numFmtId="3" fontId="7" fillId="2" borderId="1" xfId="0" applyNumberFormat="1" applyFont="1" applyFill="1" applyBorder="1" applyAlignment="1">
      <alignment horizontal="right" vertical="center" wrapText="1"/>
    </xf>
    <xf numFmtId="0" fontId="3" fillId="2" borderId="1" xfId="0" applyFont="1" applyFill="1" applyBorder="1" applyAlignment="1">
      <alignment horizontal="center" vertical="center"/>
    </xf>
    <xf numFmtId="0" fontId="3" fillId="0" borderId="1" xfId="0" applyNumberFormat="1" applyFont="1" applyBorder="1" applyAlignment="1">
      <alignment horizontal="center" vertical="center" wrapText="1"/>
    </xf>
    <xf numFmtId="0" fontId="3" fillId="0" borderId="72" xfId="0" applyFont="1" applyFill="1" applyBorder="1" applyAlignment="1">
      <alignment horizontal="left" vertical="center" wrapText="1"/>
    </xf>
    <xf numFmtId="3" fontId="6" fillId="2" borderId="7" xfId="0" applyNumberFormat="1" applyFont="1" applyFill="1" applyBorder="1" applyAlignment="1">
      <alignment vertical="center" wrapText="1"/>
    </xf>
    <xf numFmtId="0" fontId="3" fillId="0" borderId="70" xfId="0" applyFont="1" applyFill="1" applyBorder="1" applyAlignment="1">
      <alignment horizontal="left" vertical="center" wrapText="1"/>
    </xf>
    <xf numFmtId="3" fontId="6" fillId="2" borderId="2" xfId="0" applyNumberFormat="1" applyFont="1" applyFill="1" applyBorder="1" applyAlignment="1">
      <alignment vertical="center" wrapText="1"/>
    </xf>
    <xf numFmtId="167" fontId="7" fillId="2" borderId="1" xfId="0" applyNumberFormat="1" applyFont="1" applyFill="1" applyBorder="1" applyAlignment="1">
      <alignment horizontal="right" vertical="center" wrapText="1"/>
    </xf>
    <xf numFmtId="0" fontId="3" fillId="2" borderId="71" xfId="0" applyFont="1" applyFill="1" applyBorder="1" applyAlignment="1">
      <alignment vertical="top" wrapText="1"/>
    </xf>
    <xf numFmtId="0" fontId="3" fillId="2" borderId="72" xfId="0" applyFont="1" applyFill="1" applyBorder="1" applyAlignment="1">
      <alignment vertical="top" wrapText="1"/>
    </xf>
    <xf numFmtId="0" fontId="3" fillId="2" borderId="69" xfId="0" applyFont="1" applyFill="1" applyBorder="1" applyAlignment="1">
      <alignment vertical="top" wrapText="1"/>
    </xf>
    <xf numFmtId="0" fontId="3" fillId="2" borderId="70" xfId="0" applyFont="1" applyFill="1" applyBorder="1" applyAlignment="1">
      <alignment vertical="top" wrapText="1"/>
    </xf>
    <xf numFmtId="0" fontId="0" fillId="0" borderId="0" xfId="0" applyAlignment="1">
      <alignment horizontal="left" vertical="top"/>
    </xf>
    <xf numFmtId="0" fontId="3" fillId="0" borderId="5"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3" xfId="0" applyFont="1" applyFill="1" applyBorder="1" applyAlignment="1">
      <alignment horizontal="left" vertical="top" wrapText="1"/>
    </xf>
    <xf numFmtId="0" fontId="34" fillId="0" borderId="44" xfId="0" applyFont="1" applyBorder="1" applyAlignment="1">
      <alignment horizontal="left" vertical="center"/>
    </xf>
    <xf numFmtId="0" fontId="3" fillId="0" borderId="69" xfId="0" applyFont="1" applyFill="1" applyBorder="1" applyAlignment="1">
      <alignment horizontal="left" vertical="center" wrapText="1"/>
    </xf>
    <xf numFmtId="0" fontId="3" fillId="0" borderId="83" xfId="0" applyFont="1" applyFill="1" applyBorder="1" applyAlignment="1">
      <alignment horizontal="left" vertical="center" wrapText="1"/>
    </xf>
    <xf numFmtId="3" fontId="7" fillId="2" borderId="0" xfId="0" applyNumberFormat="1" applyFont="1" applyFill="1" applyBorder="1" applyAlignment="1">
      <alignment horizontal="center" vertical="center" wrapText="1"/>
    </xf>
    <xf numFmtId="3" fontId="6" fillId="2" borderId="0" xfId="0"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3" fontId="6" fillId="2" borderId="0" xfId="0" applyNumberFormat="1" applyFont="1" applyFill="1" applyBorder="1" applyAlignment="1">
      <alignment horizontal="center" vertical="center" textRotation="90" wrapText="1"/>
    </xf>
    <xf numFmtId="0" fontId="3" fillId="0" borderId="22" xfId="0" applyFont="1" applyFill="1" applyBorder="1" applyAlignment="1">
      <alignment horizontal="justify" vertical="top"/>
    </xf>
    <xf numFmtId="4" fontId="3" fillId="0" borderId="22" xfId="0" applyNumberFormat="1" applyFont="1" applyFill="1" applyBorder="1" applyAlignment="1">
      <alignment horizontal="right" vertical="center"/>
    </xf>
    <xf numFmtId="0" fontId="33" fillId="2" borderId="1" xfId="0" applyFont="1" applyFill="1" applyBorder="1" applyAlignment="1">
      <alignment horizontal="justify" vertical="center"/>
    </xf>
    <xf numFmtId="0" fontId="7" fillId="2" borderId="29" xfId="0" applyFont="1" applyFill="1" applyBorder="1" applyAlignment="1">
      <alignment horizontal="left" vertical="top" wrapText="1"/>
    </xf>
    <xf numFmtId="0" fontId="33" fillId="9" borderId="15" xfId="0" applyFont="1" applyFill="1" applyBorder="1" applyAlignment="1">
      <alignment horizontal="center" vertical="center"/>
    </xf>
    <xf numFmtId="0" fontId="33" fillId="9" borderId="14" xfId="0" applyFont="1" applyFill="1" applyBorder="1" applyAlignment="1">
      <alignment horizontal="center" vertical="center"/>
    </xf>
    <xf numFmtId="0" fontId="41" fillId="0" borderId="84" xfId="0" applyFont="1" applyBorder="1" applyAlignment="1">
      <alignment horizontal="center" vertical="center" wrapText="1"/>
    </xf>
    <xf numFmtId="0" fontId="41" fillId="0" borderId="47" xfId="0" applyFont="1" applyBorder="1" applyAlignment="1">
      <alignment horizontal="center" vertical="center" wrapText="1"/>
    </xf>
    <xf numFmtId="0" fontId="41" fillId="0" borderId="85" xfId="0" applyFont="1" applyBorder="1" applyAlignment="1">
      <alignment horizontal="center" vertical="center" wrapText="1"/>
    </xf>
    <xf numFmtId="0" fontId="41" fillId="11" borderId="61" xfId="0" applyFont="1" applyFill="1" applyBorder="1" applyAlignment="1">
      <alignment horizontal="center" vertical="center" wrapText="1"/>
    </xf>
    <xf numFmtId="0" fontId="41" fillId="11" borderId="57" xfId="0" applyFont="1" applyFill="1" applyBorder="1" applyAlignment="1">
      <alignment horizontal="center" vertical="center" wrapText="1"/>
    </xf>
    <xf numFmtId="0" fontId="41" fillId="11" borderId="57" xfId="0" applyFont="1" applyFill="1" applyBorder="1" applyAlignment="1">
      <alignment horizontal="center" vertical="top" wrapText="1"/>
    </xf>
    <xf numFmtId="0" fontId="41" fillId="11" borderId="55" xfId="0" applyFont="1" applyFill="1" applyBorder="1" applyAlignment="1">
      <alignment horizontal="center" vertical="top" wrapText="1"/>
    </xf>
    <xf numFmtId="0" fontId="41" fillId="0" borderId="0" xfId="0" applyFont="1" applyBorder="1" applyAlignment="1">
      <alignment horizontal="center" vertical="top" wrapText="1"/>
    </xf>
    <xf numFmtId="0" fontId="41" fillId="11" borderId="62" xfId="0" applyFont="1" applyFill="1" applyBorder="1" applyAlignment="1">
      <alignment horizontal="center" vertical="center" wrapText="1"/>
    </xf>
    <xf numFmtId="0" fontId="41" fillId="11" borderId="1" xfId="0" applyFont="1" applyFill="1" applyBorder="1" applyAlignment="1">
      <alignment horizontal="center" vertical="center" wrapText="1"/>
    </xf>
    <xf numFmtId="0" fontId="42" fillId="11" borderId="52" xfId="0" applyFont="1" applyFill="1" applyBorder="1" applyAlignment="1">
      <alignment horizontal="center" vertical="center" wrapText="1"/>
    </xf>
    <xf numFmtId="0" fontId="42" fillId="12" borderId="62" xfId="0" applyFont="1" applyFill="1" applyBorder="1" applyAlignment="1">
      <alignment horizontal="center" vertical="center"/>
    </xf>
    <xf numFmtId="0" fontId="41" fillId="12" borderId="1" xfId="0" applyFont="1" applyFill="1" applyBorder="1" applyAlignment="1">
      <alignment horizontal="left" vertical="top" wrapText="1"/>
    </xf>
    <xf numFmtId="0" fontId="41" fillId="12" borderId="1" xfId="0" applyFont="1" applyFill="1" applyBorder="1" applyAlignment="1">
      <alignment horizontal="center" vertical="top" wrapText="1"/>
    </xf>
    <xf numFmtId="4" fontId="42" fillId="12" borderId="1" xfId="0" applyNumberFormat="1" applyFont="1" applyFill="1" applyBorder="1" applyAlignment="1">
      <alignment horizontal="right" vertical="center" wrapText="1"/>
    </xf>
    <xf numFmtId="4" fontId="42" fillId="12" borderId="52" xfId="0" applyNumberFormat="1" applyFont="1" applyFill="1" applyBorder="1" applyAlignment="1">
      <alignment horizontal="right" vertical="center" wrapText="1"/>
    </xf>
    <xf numFmtId="4" fontId="0" fillId="13" borderId="0" xfId="0" applyNumberFormat="1" applyFill="1"/>
    <xf numFmtId="0" fontId="43" fillId="0" borderId="51" xfId="0" applyFont="1" applyBorder="1" applyAlignment="1">
      <alignment horizontal="center" vertical="center"/>
    </xf>
    <xf numFmtId="0" fontId="41" fillId="0" borderId="1" xfId="0" applyFont="1" applyBorder="1" applyAlignment="1">
      <alignment horizontal="justify" vertical="center" wrapText="1"/>
    </xf>
    <xf numFmtId="0" fontId="44" fillId="0" borderId="1" xfId="0" applyFont="1" applyBorder="1" applyAlignment="1">
      <alignment horizontal="left" vertical="center" wrapText="1"/>
    </xf>
    <xf numFmtId="0" fontId="44" fillId="0" borderId="1" xfId="0" applyFont="1" applyBorder="1" applyAlignment="1">
      <alignment horizontal="justify" vertical="center"/>
    </xf>
    <xf numFmtId="167" fontId="43" fillId="0" borderId="7" xfId="3" applyFont="1" applyBorder="1" applyAlignment="1">
      <alignment horizontal="right" vertical="center"/>
    </xf>
    <xf numFmtId="167" fontId="43" fillId="0" borderId="50" xfId="3" applyFont="1" applyBorder="1" applyAlignment="1">
      <alignment horizontal="right" vertical="center"/>
    </xf>
    <xf numFmtId="0" fontId="45" fillId="14" borderId="0" xfId="0" applyFont="1" applyFill="1" applyBorder="1" applyAlignment="1">
      <alignment horizontal="justify" vertical="top" wrapText="1"/>
    </xf>
    <xf numFmtId="0" fontId="43" fillId="0" borderId="54" xfId="0" applyFont="1" applyBorder="1" applyAlignment="1">
      <alignment horizontal="center" vertical="center"/>
    </xf>
    <xf numFmtId="167" fontId="43" fillId="0" borderId="4" xfId="3" applyFont="1" applyBorder="1" applyAlignment="1">
      <alignment horizontal="right" vertical="center"/>
    </xf>
    <xf numFmtId="167" fontId="43" fillId="0" borderId="59" xfId="3" applyFont="1" applyBorder="1" applyAlignment="1">
      <alignment horizontal="right" vertical="center"/>
    </xf>
    <xf numFmtId="167" fontId="43" fillId="0" borderId="2" xfId="3" applyFont="1" applyBorder="1" applyAlignment="1">
      <alignment horizontal="right" vertical="center"/>
    </xf>
    <xf numFmtId="167" fontId="43" fillId="0" borderId="86" xfId="3" applyFont="1" applyBorder="1" applyAlignment="1">
      <alignment horizontal="right" vertical="center"/>
    </xf>
    <xf numFmtId="0" fontId="44" fillId="13" borderId="1" xfId="0" applyFont="1" applyFill="1" applyBorder="1" applyAlignment="1">
      <alignment horizontal="left" vertical="center" wrapText="1"/>
    </xf>
    <xf numFmtId="0" fontId="44" fillId="13" borderId="1" xfId="0" applyFont="1" applyFill="1" applyBorder="1" applyAlignment="1">
      <alignment horizontal="justify" vertical="center"/>
    </xf>
    <xf numFmtId="0" fontId="44" fillId="13" borderId="52" xfId="0" applyFont="1" applyFill="1" applyBorder="1" applyAlignment="1">
      <alignment horizontal="justify" vertical="center"/>
    </xf>
    <xf numFmtId="0" fontId="44" fillId="0" borderId="1" xfId="0" applyFont="1" applyBorder="1" applyAlignment="1">
      <alignment horizontal="justify" vertical="center" wrapText="1"/>
    </xf>
    <xf numFmtId="0" fontId="46" fillId="14" borderId="1" xfId="0" applyFont="1" applyFill="1" applyBorder="1" applyAlignment="1">
      <alignment horizontal="justify" vertical="center" wrapText="1"/>
    </xf>
    <xf numFmtId="167" fontId="43" fillId="0" borderId="7" xfId="3" applyFont="1" applyBorder="1" applyAlignment="1">
      <alignment horizontal="center" vertical="center"/>
    </xf>
    <xf numFmtId="167" fontId="43" fillId="0" borderId="50" xfId="3" applyFont="1" applyBorder="1" applyAlignment="1">
      <alignment horizontal="center" vertical="center"/>
    </xf>
    <xf numFmtId="167" fontId="43" fillId="0" borderId="4" xfId="3" applyFont="1" applyBorder="1" applyAlignment="1">
      <alignment horizontal="center" vertical="center"/>
    </xf>
    <xf numFmtId="167" fontId="43" fillId="0" borderId="59" xfId="3" applyFont="1" applyBorder="1" applyAlignment="1">
      <alignment horizontal="center" vertical="center"/>
    </xf>
    <xf numFmtId="0" fontId="46" fillId="13" borderId="1" xfId="0" applyFont="1" applyFill="1" applyBorder="1" applyAlignment="1">
      <alignment horizontal="justify" vertical="center" wrapText="1"/>
    </xf>
    <xf numFmtId="0" fontId="46" fillId="13" borderId="52" xfId="0" applyFont="1" applyFill="1" applyBorder="1" applyAlignment="1">
      <alignment horizontal="justify" vertical="center" wrapText="1"/>
    </xf>
    <xf numFmtId="0" fontId="44" fillId="2" borderId="1" xfId="0" applyFont="1" applyFill="1" applyBorder="1" applyAlignment="1">
      <alignment horizontal="justify" vertical="center" wrapText="1"/>
    </xf>
    <xf numFmtId="167" fontId="43" fillId="0" borderId="2" xfId="3" applyFont="1" applyBorder="1" applyAlignment="1">
      <alignment horizontal="center" vertical="center"/>
    </xf>
    <xf numFmtId="167" fontId="43" fillId="0" borderId="86" xfId="3" applyFont="1" applyBorder="1" applyAlignment="1">
      <alignment horizontal="center" vertical="center"/>
    </xf>
    <xf numFmtId="0" fontId="43" fillId="0" borderId="53" xfId="0" applyFont="1" applyBorder="1" applyAlignment="1">
      <alignment horizontal="center" vertical="center"/>
    </xf>
    <xf numFmtId="0" fontId="43" fillId="0" borderId="62" xfId="0" applyFont="1" applyBorder="1" applyAlignment="1">
      <alignment vertical="center"/>
    </xf>
    <xf numFmtId="0" fontId="47" fillId="0" borderId="1" xfId="0" applyFont="1" applyBorder="1" applyAlignment="1">
      <alignment horizontal="left" vertical="center"/>
    </xf>
    <xf numFmtId="0" fontId="46" fillId="2" borderId="1" xfId="0" applyFont="1" applyFill="1" applyBorder="1" applyAlignment="1">
      <alignment horizontal="justify" vertical="center" wrapText="1"/>
    </xf>
    <xf numFmtId="0" fontId="46" fillId="14" borderId="1" xfId="0" applyFont="1" applyFill="1" applyBorder="1" applyAlignment="1">
      <alignment horizontal="left" vertical="center" wrapText="1"/>
    </xf>
    <xf numFmtId="0" fontId="47" fillId="0" borderId="1" xfId="0" applyFont="1" applyBorder="1" applyAlignment="1">
      <alignment horizontal="center" vertical="center"/>
    </xf>
    <xf numFmtId="0" fontId="46" fillId="0" borderId="1" xfId="0" applyFont="1" applyBorder="1" applyAlignment="1">
      <alignment horizontal="justify" vertical="center" wrapText="1"/>
    </xf>
    <xf numFmtId="0" fontId="47" fillId="0" borderId="7" xfId="0" applyFont="1" applyBorder="1" applyAlignment="1">
      <alignment horizontal="justify" vertical="center" wrapText="1"/>
    </xf>
    <xf numFmtId="0" fontId="47" fillId="0" borderId="2" xfId="0" applyFont="1" applyBorder="1" applyAlignment="1">
      <alignment horizontal="justify" vertical="center" wrapText="1"/>
    </xf>
    <xf numFmtId="0" fontId="44" fillId="0" borderId="1" xfId="0" applyFont="1" applyBorder="1" applyAlignment="1">
      <alignment horizontal="justify" vertical="top"/>
    </xf>
    <xf numFmtId="0" fontId="43" fillId="13" borderId="62" xfId="0" applyFont="1" applyFill="1" applyBorder="1" applyAlignment="1">
      <alignment horizontal="center" vertical="center"/>
    </xf>
    <xf numFmtId="0" fontId="43" fillId="13" borderId="1" xfId="0" applyFont="1" applyFill="1" applyBorder="1" applyAlignment="1">
      <alignment horizontal="center" vertical="center"/>
    </xf>
    <xf numFmtId="4" fontId="43" fillId="13" borderId="1" xfId="0" applyNumberFormat="1" applyFont="1" applyFill="1" applyBorder="1" applyAlignment="1">
      <alignment horizontal="right"/>
    </xf>
    <xf numFmtId="4" fontId="43" fillId="13" borderId="52" xfId="0" applyNumberFormat="1" applyFont="1" applyFill="1" applyBorder="1" applyAlignment="1">
      <alignment horizontal="right"/>
    </xf>
    <xf numFmtId="0" fontId="41" fillId="0" borderId="62" xfId="0" applyFont="1" applyBorder="1" applyAlignment="1">
      <alignment horizontal="left" vertical="center" wrapText="1"/>
    </xf>
    <xf numFmtId="167" fontId="48" fillId="0" borderId="1" xfId="3" applyFont="1" applyBorder="1" applyAlignment="1">
      <alignment vertical="top"/>
    </xf>
    <xf numFmtId="167" fontId="48" fillId="0" borderId="52" xfId="3" applyFont="1" applyBorder="1" applyAlignment="1">
      <alignment horizontal="left" vertical="top"/>
    </xf>
    <xf numFmtId="0" fontId="47" fillId="0" borderId="4" xfId="0" applyFont="1" applyBorder="1" applyAlignment="1">
      <alignment horizontal="justify" vertical="center" wrapText="1"/>
    </xf>
    <xf numFmtId="0" fontId="44" fillId="0" borderId="1" xfId="0" applyFont="1" applyFill="1" applyBorder="1" applyAlignment="1">
      <alignment horizontal="justify" vertical="center"/>
    </xf>
    <xf numFmtId="0" fontId="43" fillId="13" borderId="62" xfId="0" applyFont="1" applyFill="1" applyBorder="1" applyAlignment="1">
      <alignment vertical="center"/>
    </xf>
    <xf numFmtId="0" fontId="43" fillId="13" borderId="1" xfId="0" applyFont="1" applyFill="1" applyBorder="1" applyAlignment="1">
      <alignment vertical="center"/>
    </xf>
    <xf numFmtId="4" fontId="43" fillId="13" borderId="1" xfId="0" applyNumberFormat="1" applyFont="1" applyFill="1" applyBorder="1" applyAlignment="1">
      <alignment vertical="center"/>
    </xf>
    <xf numFmtId="4" fontId="43" fillId="13" borderId="52" xfId="0" applyNumberFormat="1" applyFont="1" applyFill="1" applyBorder="1" applyAlignment="1">
      <alignment vertical="center"/>
    </xf>
    <xf numFmtId="0" fontId="41" fillId="0" borderId="62" xfId="0" applyFont="1" applyBorder="1" applyAlignment="1">
      <alignment horizontal="left" vertical="center"/>
    </xf>
    <xf numFmtId="0" fontId="49" fillId="0" borderId="1" xfId="0" applyFont="1" applyBorder="1" applyAlignment="1">
      <alignment horizontal="justify" vertical="center" wrapText="1"/>
    </xf>
    <xf numFmtId="0" fontId="44" fillId="0" borderId="7" xfId="0" applyFont="1" applyBorder="1" applyAlignment="1">
      <alignment horizontal="justify" vertical="center" wrapText="1"/>
    </xf>
    <xf numFmtId="167" fontId="43" fillId="0" borderId="1" xfId="3" applyFont="1" applyBorder="1" applyAlignment="1">
      <alignment horizontal="left" vertical="center"/>
    </xf>
    <xf numFmtId="167" fontId="43" fillId="0" borderId="52" xfId="3" applyFont="1" applyBorder="1" applyAlignment="1">
      <alignment horizontal="left" vertical="center"/>
    </xf>
    <xf numFmtId="0" fontId="44" fillId="0" borderId="4" xfId="0" applyFont="1" applyBorder="1" applyAlignment="1">
      <alignment horizontal="justify" vertical="center" wrapText="1"/>
    </xf>
    <xf numFmtId="0" fontId="46" fillId="14" borderId="1" xfId="0" applyFont="1" applyFill="1" applyBorder="1" applyAlignment="1">
      <alignment horizontal="justify" vertical="top" wrapText="1"/>
    </xf>
    <xf numFmtId="0" fontId="46" fillId="0" borderId="1" xfId="0" applyFont="1" applyBorder="1" applyAlignment="1">
      <alignment horizontal="justify" vertical="top" wrapText="1"/>
    </xf>
    <xf numFmtId="0" fontId="44" fillId="0" borderId="2" xfId="0" applyFont="1" applyBorder="1" applyAlignment="1">
      <alignment horizontal="justify" vertical="center" wrapText="1"/>
    </xf>
    <xf numFmtId="0" fontId="47" fillId="13" borderId="18" xfId="0" applyFont="1" applyFill="1" applyBorder="1" applyAlignment="1">
      <alignment horizontal="justify" vertical="center"/>
    </xf>
    <xf numFmtId="0" fontId="44" fillId="13" borderId="17" xfId="0" applyFont="1" applyFill="1" applyBorder="1" applyAlignment="1">
      <alignment horizontal="justify" vertical="center"/>
    </xf>
    <xf numFmtId="0" fontId="43" fillId="13" borderId="17" xfId="0" applyFont="1" applyFill="1" applyBorder="1" applyAlignment="1">
      <alignment vertical="center"/>
    </xf>
    <xf numFmtId="4" fontId="43" fillId="13" borderId="17" xfId="0" applyNumberFormat="1" applyFont="1" applyFill="1" applyBorder="1" applyAlignment="1">
      <alignment vertical="center"/>
    </xf>
    <xf numFmtId="4" fontId="43" fillId="13" borderId="60" xfId="0" applyNumberFormat="1" applyFont="1" applyFill="1" applyBorder="1" applyAlignment="1">
      <alignment vertical="center"/>
    </xf>
    <xf numFmtId="0" fontId="41" fillId="0" borderId="62" xfId="0" applyFont="1" applyBorder="1" applyAlignment="1">
      <alignment horizontal="center" vertical="center"/>
    </xf>
    <xf numFmtId="0" fontId="47" fillId="0" borderId="1" xfId="0" applyFont="1" applyBorder="1" applyAlignment="1">
      <alignment horizontal="justify" vertical="center" wrapText="1"/>
    </xf>
    <xf numFmtId="0" fontId="46" fillId="0" borderId="1" xfId="0" applyFont="1" applyFill="1" applyBorder="1" applyAlignment="1">
      <alignment horizontal="left" vertical="center" wrapText="1"/>
    </xf>
    <xf numFmtId="0" fontId="41" fillId="13" borderId="62" xfId="0" applyFont="1" applyFill="1" applyBorder="1" applyAlignment="1">
      <alignment horizontal="center" vertical="center"/>
    </xf>
    <xf numFmtId="0" fontId="47" fillId="13" borderId="18" xfId="0" applyFont="1" applyFill="1" applyBorder="1" applyAlignment="1">
      <alignment horizontal="left" vertical="center" wrapText="1"/>
    </xf>
    <xf numFmtId="0" fontId="47" fillId="13" borderId="17" xfId="0" applyFont="1" applyFill="1" applyBorder="1" applyAlignment="1">
      <alignment horizontal="left" vertical="center" wrapText="1"/>
    </xf>
    <xf numFmtId="0" fontId="47" fillId="13" borderId="16" xfId="0" applyFont="1" applyFill="1" applyBorder="1" applyAlignment="1">
      <alignment horizontal="left" vertical="center" wrapText="1"/>
    </xf>
    <xf numFmtId="4" fontId="41" fillId="13" borderId="62" xfId="0" applyNumberFormat="1" applyFont="1" applyFill="1" applyBorder="1" applyAlignment="1">
      <alignment horizontal="right" vertical="center"/>
    </xf>
    <xf numFmtId="4" fontId="41" fillId="13" borderId="87" xfId="0" applyNumberFormat="1" applyFont="1" applyFill="1" applyBorder="1" applyAlignment="1">
      <alignment horizontal="right" vertical="center"/>
    </xf>
    <xf numFmtId="0" fontId="41" fillId="12" borderId="62" xfId="0" applyFont="1" applyFill="1" applyBorder="1" applyAlignment="1">
      <alignment horizontal="center" vertical="center"/>
    </xf>
    <xf numFmtId="0" fontId="47" fillId="12" borderId="18" xfId="0" applyFont="1" applyFill="1" applyBorder="1" applyAlignment="1">
      <alignment horizontal="left" vertical="center" wrapText="1"/>
    </xf>
    <xf numFmtId="0" fontId="47" fillId="12" borderId="17" xfId="0" applyFont="1" applyFill="1" applyBorder="1" applyAlignment="1">
      <alignment horizontal="left" vertical="center" wrapText="1"/>
    </xf>
    <xf numFmtId="0" fontId="47" fillId="12" borderId="16" xfId="0" applyFont="1" applyFill="1" applyBorder="1" applyAlignment="1">
      <alignment horizontal="left" vertical="center" wrapText="1"/>
    </xf>
    <xf numFmtId="4" fontId="43" fillId="12" borderId="1" xfId="0" applyNumberFormat="1" applyFont="1" applyFill="1" applyBorder="1" applyAlignment="1">
      <alignment vertical="center"/>
    </xf>
    <xf numFmtId="4" fontId="43" fillId="12" borderId="52" xfId="0" applyNumberFormat="1" applyFont="1" applyFill="1" applyBorder="1" applyAlignment="1">
      <alignment vertical="center"/>
    </xf>
    <xf numFmtId="0" fontId="47" fillId="0" borderId="7" xfId="0" applyFont="1" applyBorder="1" applyAlignment="1">
      <alignment horizontal="center" vertical="center" wrapText="1"/>
    </xf>
    <xf numFmtId="0" fontId="47" fillId="0" borderId="4" xfId="0" applyFont="1" applyBorder="1" applyAlignment="1">
      <alignment horizontal="center" vertical="center" wrapText="1"/>
    </xf>
    <xf numFmtId="0" fontId="43" fillId="0" borderId="1" xfId="0" applyFont="1" applyBorder="1" applyAlignment="1">
      <alignment horizontal="justify" vertical="center" wrapText="1"/>
    </xf>
    <xf numFmtId="0" fontId="47" fillId="0" borderId="2" xfId="0" applyFont="1" applyBorder="1" applyAlignment="1">
      <alignment horizontal="center" vertical="center" wrapText="1"/>
    </xf>
    <xf numFmtId="0" fontId="41" fillId="13" borderId="62" xfId="0" applyFont="1" applyFill="1" applyBorder="1" applyAlignment="1">
      <alignment horizontal="center" vertical="center"/>
    </xf>
    <xf numFmtId="0" fontId="41" fillId="13" borderId="1" xfId="0" applyFont="1" applyFill="1" applyBorder="1" applyAlignment="1">
      <alignment horizontal="center" vertical="center"/>
    </xf>
    <xf numFmtId="0" fontId="41" fillId="13" borderId="52" xfId="0" applyFont="1" applyFill="1" applyBorder="1" applyAlignment="1">
      <alignment horizontal="center" vertical="center"/>
    </xf>
    <xf numFmtId="0" fontId="41" fillId="0" borderId="51" xfId="0" applyFont="1" applyBorder="1" applyAlignment="1">
      <alignment horizontal="center" vertical="center"/>
    </xf>
    <xf numFmtId="0" fontId="44" fillId="0" borderId="7" xfId="0" applyFont="1" applyBorder="1" applyAlignment="1">
      <alignment horizontal="center" vertical="center" wrapText="1"/>
    </xf>
    <xf numFmtId="167" fontId="43" fillId="0" borderId="52" xfId="3" applyFont="1" applyBorder="1" applyAlignment="1">
      <alignment horizontal="center" vertical="center"/>
    </xf>
    <xf numFmtId="0" fontId="41" fillId="0" borderId="54" xfId="0" applyFont="1" applyBorder="1" applyAlignment="1">
      <alignment horizontal="center" vertical="center"/>
    </xf>
    <xf numFmtId="0" fontId="44" fillId="0" borderId="4" xfId="0" applyFont="1" applyBorder="1" applyAlignment="1">
      <alignment horizontal="center" vertical="center" wrapText="1"/>
    </xf>
    <xf numFmtId="0" fontId="44" fillId="0" borderId="1" xfId="0" applyFont="1" applyBorder="1" applyAlignment="1">
      <alignment horizontal="left" vertical="top" wrapText="1"/>
    </xf>
    <xf numFmtId="0" fontId="41" fillId="0" borderId="53" xfId="0" applyFont="1" applyBorder="1" applyAlignment="1">
      <alignment horizontal="center" vertical="center"/>
    </xf>
    <xf numFmtId="0" fontId="44" fillId="0" borderId="2" xfId="0" applyFont="1" applyBorder="1" applyAlignment="1">
      <alignment horizontal="center" vertical="center" wrapText="1"/>
    </xf>
    <xf numFmtId="0" fontId="41" fillId="0" borderId="48" xfId="0" applyFont="1" applyBorder="1" applyAlignment="1">
      <alignment horizontal="center" vertical="center"/>
    </xf>
    <xf numFmtId="0" fontId="47" fillId="0" borderId="47" xfId="0" applyFont="1" applyBorder="1" applyAlignment="1">
      <alignment horizontal="justify" vertical="center" wrapText="1"/>
    </xf>
    <xf numFmtId="0" fontId="44" fillId="0" borderId="47" xfId="0" applyFont="1" applyBorder="1" applyAlignment="1">
      <alignment horizontal="justify" vertical="center" wrapText="1"/>
    </xf>
    <xf numFmtId="0" fontId="46" fillId="14" borderId="46" xfId="0" applyFont="1" applyFill="1" applyBorder="1" applyAlignment="1">
      <alignment horizontal="justify" vertical="center" wrapText="1"/>
    </xf>
    <xf numFmtId="0" fontId="41" fillId="0" borderId="58" xfId="0" applyFont="1" applyBorder="1" applyAlignment="1">
      <alignment horizontal="center" vertical="center"/>
    </xf>
    <xf numFmtId="0" fontId="47" fillId="0" borderId="56" xfId="0" applyFont="1" applyBorder="1" applyAlignment="1">
      <alignment horizontal="justify" vertical="center" wrapText="1"/>
    </xf>
    <xf numFmtId="0" fontId="41" fillId="13" borderId="1" xfId="0" applyFont="1" applyFill="1" applyBorder="1" applyAlignment="1">
      <alignment vertical="center"/>
    </xf>
    <xf numFmtId="167" fontId="41" fillId="13" borderId="1" xfId="3" applyFont="1" applyFill="1" applyBorder="1" applyAlignment="1">
      <alignment vertical="center"/>
    </xf>
    <xf numFmtId="167" fontId="41" fillId="13" borderId="52" xfId="3" applyFont="1" applyFill="1" applyBorder="1" applyAlignment="1">
      <alignment vertical="center"/>
    </xf>
    <xf numFmtId="0" fontId="47" fillId="0" borderId="1" xfId="0" applyFont="1" applyBorder="1" applyAlignment="1">
      <alignment horizontal="left" vertical="center" wrapText="1"/>
    </xf>
    <xf numFmtId="0" fontId="46" fillId="0" borderId="1" xfId="0" applyFont="1" applyBorder="1" applyAlignment="1">
      <alignment horizontal="justify" vertical="center" wrapText="1"/>
    </xf>
    <xf numFmtId="0" fontId="43" fillId="0" borderId="1" xfId="0" applyFont="1" applyBorder="1" applyAlignment="1">
      <alignment horizontal="center" vertical="center"/>
    </xf>
    <xf numFmtId="0" fontId="43" fillId="0" borderId="52" xfId="0" applyFont="1" applyBorder="1" applyAlignment="1">
      <alignment horizontal="center" vertical="center"/>
    </xf>
    <xf numFmtId="0" fontId="47" fillId="13" borderId="1" xfId="0" applyFont="1" applyFill="1" applyBorder="1" applyAlignment="1">
      <alignment horizontal="left" vertical="center" wrapText="1"/>
    </xf>
    <xf numFmtId="167" fontId="47" fillId="13" borderId="1" xfId="3" applyFont="1" applyFill="1" applyBorder="1" applyAlignment="1">
      <alignment vertical="center" wrapText="1"/>
    </xf>
    <xf numFmtId="167" fontId="47" fillId="13" borderId="52" xfId="3" applyFont="1" applyFill="1" applyBorder="1" applyAlignment="1">
      <alignment vertical="center" wrapText="1"/>
    </xf>
    <xf numFmtId="0" fontId="41" fillId="0" borderId="7" xfId="0" applyFont="1" applyBorder="1" applyAlignment="1">
      <alignment horizontal="justify" vertical="center" wrapText="1"/>
    </xf>
    <xf numFmtId="167" fontId="43" fillId="0" borderId="1" xfId="3" applyFont="1" applyBorder="1" applyAlignment="1">
      <alignment horizontal="center" vertical="center"/>
    </xf>
    <xf numFmtId="0" fontId="43" fillId="0" borderId="4" xfId="0" applyFont="1" applyBorder="1" applyAlignment="1">
      <alignment horizontal="justify" vertical="center" wrapText="1"/>
    </xf>
    <xf numFmtId="0" fontId="43" fillId="0" borderId="2" xfId="0" applyFont="1" applyBorder="1" applyAlignment="1">
      <alignment horizontal="justify" vertical="center" wrapText="1"/>
    </xf>
    <xf numFmtId="0" fontId="43" fillId="0" borderId="7" xfId="0" applyNumberFormat="1" applyFont="1" applyBorder="1" applyAlignment="1">
      <alignment horizontal="justify" vertical="center" wrapText="1"/>
    </xf>
    <xf numFmtId="0" fontId="46" fillId="2" borderId="1" xfId="2" applyFont="1" applyFill="1" applyBorder="1" applyAlignment="1">
      <alignment horizontal="justify" vertical="center" wrapText="1"/>
    </xf>
    <xf numFmtId="0" fontId="43" fillId="0" borderId="62" xfId="0" applyFont="1" applyBorder="1" applyAlignment="1">
      <alignment horizontal="center" vertical="center"/>
    </xf>
    <xf numFmtId="0" fontId="43" fillId="0" borderId="4" xfId="0" applyNumberFormat="1" applyFont="1" applyBorder="1" applyAlignment="1">
      <alignment horizontal="justify" vertical="center" wrapText="1"/>
    </xf>
    <xf numFmtId="0" fontId="43" fillId="0" borderId="62" xfId="0" applyFont="1" applyBorder="1" applyAlignment="1">
      <alignment horizontal="center" vertical="center"/>
    </xf>
    <xf numFmtId="0" fontId="44" fillId="0" borderId="1" xfId="0" applyFont="1" applyBorder="1" applyAlignment="1">
      <alignment horizontal="center" vertical="center" wrapText="1"/>
    </xf>
    <xf numFmtId="0" fontId="43" fillId="0" borderId="2" xfId="0" applyNumberFormat="1" applyFont="1" applyBorder="1" applyAlignment="1">
      <alignment horizontal="justify" vertical="center" wrapText="1"/>
    </xf>
    <xf numFmtId="0" fontId="41" fillId="13" borderId="62" xfId="0" applyFont="1" applyFill="1" applyBorder="1" applyAlignment="1">
      <alignment vertical="center"/>
    </xf>
    <xf numFmtId="167" fontId="41" fillId="13" borderId="1" xfId="0" applyNumberFormat="1" applyFont="1" applyFill="1" applyBorder="1" applyAlignment="1">
      <alignment horizontal="right" vertical="center"/>
    </xf>
    <xf numFmtId="167" fontId="41" fillId="13" borderId="52" xfId="0" applyNumberFormat="1" applyFont="1" applyFill="1" applyBorder="1" applyAlignment="1">
      <alignment vertical="center"/>
    </xf>
    <xf numFmtId="0" fontId="41" fillId="0" borderId="62" xfId="0" applyFont="1" applyBorder="1" applyAlignment="1">
      <alignment horizontal="center" vertical="center"/>
    </xf>
    <xf numFmtId="0" fontId="46" fillId="2" borderId="1" xfId="4" applyFont="1" applyFill="1" applyBorder="1" applyAlignment="1">
      <alignment horizontal="justify" vertical="center" wrapText="1"/>
    </xf>
    <xf numFmtId="0" fontId="44" fillId="0" borderId="1" xfId="0" applyFont="1" applyBorder="1" applyAlignment="1">
      <alignment horizontal="center" vertical="center" wrapText="1"/>
    </xf>
    <xf numFmtId="167" fontId="43" fillId="0" borderId="1" xfId="3" applyFont="1" applyBorder="1" applyAlignment="1">
      <alignment horizontal="center" vertical="center"/>
    </xf>
    <xf numFmtId="167" fontId="43" fillId="0" borderId="52" xfId="3" applyFont="1" applyBorder="1" applyAlignment="1">
      <alignment horizontal="center" vertical="center"/>
    </xf>
    <xf numFmtId="0" fontId="43" fillId="13" borderId="63" xfId="0" applyFont="1" applyFill="1" applyBorder="1"/>
    <xf numFmtId="0" fontId="41" fillId="13" borderId="25" xfId="0" applyFont="1" applyFill="1" applyBorder="1" applyAlignment="1">
      <alignment horizontal="left"/>
    </xf>
    <xf numFmtId="0" fontId="41" fillId="13" borderId="24" xfId="0" applyFont="1" applyFill="1" applyBorder="1" applyAlignment="1">
      <alignment horizontal="left"/>
    </xf>
    <xf numFmtId="0" fontId="41" fillId="13" borderId="23" xfId="0" applyFont="1" applyFill="1" applyBorder="1" applyAlignment="1">
      <alignment horizontal="left"/>
    </xf>
    <xf numFmtId="4" fontId="49" fillId="15" borderId="46" xfId="4" applyNumberFormat="1" applyFont="1" applyFill="1" applyBorder="1" applyAlignment="1">
      <alignment vertical="center"/>
    </xf>
    <xf numFmtId="4" fontId="49" fillId="15" borderId="45" xfId="4" applyNumberFormat="1" applyFont="1" applyFill="1" applyBorder="1" applyAlignment="1">
      <alignment vertical="center"/>
    </xf>
    <xf numFmtId="0" fontId="44" fillId="0" borderId="56" xfId="0" applyFont="1" applyBorder="1" applyAlignment="1">
      <alignment horizontal="justify" vertical="center" wrapText="1"/>
    </xf>
    <xf numFmtId="0" fontId="43" fillId="0" borderId="88" xfId="0" applyFont="1" applyBorder="1" applyAlignment="1">
      <alignment horizontal="justify" vertical="center" wrapText="1"/>
    </xf>
    <xf numFmtId="0" fontId="46" fillId="0" borderId="1" xfId="2" applyFont="1" applyBorder="1" applyAlignment="1">
      <alignment horizontal="justify" vertical="center" wrapText="1"/>
    </xf>
    <xf numFmtId="0" fontId="44" fillId="0" borderId="7" xfId="0" applyFont="1" applyBorder="1" applyAlignment="1">
      <alignment horizontal="justify" vertical="center"/>
    </xf>
    <xf numFmtId="0" fontId="43" fillId="0" borderId="2" xfId="0" applyFont="1" applyBorder="1" applyAlignment="1">
      <alignment horizontal="justify" vertical="center" wrapText="1"/>
    </xf>
    <xf numFmtId="0" fontId="41" fillId="13" borderId="1" xfId="0" applyFont="1" applyFill="1" applyBorder="1" applyAlignment="1">
      <alignment horizontal="left" vertical="center"/>
    </xf>
    <xf numFmtId="167" fontId="51" fillId="13" borderId="1" xfId="0" applyNumberFormat="1" applyFont="1" applyFill="1" applyBorder="1" applyAlignment="1">
      <alignment vertical="center"/>
    </xf>
    <xf numFmtId="167" fontId="51" fillId="13" borderId="52" xfId="0" applyNumberFormat="1" applyFont="1" applyFill="1" applyBorder="1" applyAlignment="1">
      <alignment vertical="center"/>
    </xf>
    <xf numFmtId="0" fontId="44" fillId="0" borderId="1" xfId="0" applyFont="1" applyBorder="1" applyAlignment="1">
      <alignment horizontal="left" vertical="center"/>
    </xf>
    <xf numFmtId="0" fontId="43" fillId="0" borderId="1" xfId="0" applyFont="1" applyFill="1" applyBorder="1" applyAlignment="1">
      <alignment horizontal="justify" vertical="center" wrapText="1"/>
    </xf>
    <xf numFmtId="0" fontId="41" fillId="0" borderId="63" xfId="0" applyFont="1" applyBorder="1" applyAlignment="1">
      <alignment horizontal="left" vertical="center"/>
    </xf>
    <xf numFmtId="0" fontId="44" fillId="0" borderId="46" xfId="0" applyFont="1" applyBorder="1" applyAlignment="1">
      <alignment horizontal="left" vertical="center"/>
    </xf>
    <xf numFmtId="0" fontId="44" fillId="0" borderId="46" xfId="0" applyFont="1" applyBorder="1" applyAlignment="1">
      <alignment horizontal="left" vertical="center" wrapText="1"/>
    </xf>
    <xf numFmtId="0" fontId="43" fillId="0" borderId="46" xfId="0" applyFont="1" applyFill="1" applyBorder="1" applyAlignment="1">
      <alignment horizontal="justify" vertical="center" wrapText="1"/>
    </xf>
    <xf numFmtId="167" fontId="43" fillId="0" borderId="46" xfId="3" applyFont="1" applyBorder="1" applyAlignment="1">
      <alignment horizontal="center" vertical="center"/>
    </xf>
    <xf numFmtId="167" fontId="43" fillId="0" borderId="45" xfId="3" applyFont="1" applyBorder="1" applyAlignment="1">
      <alignment horizontal="center" vertical="center"/>
    </xf>
    <xf numFmtId="0" fontId="2" fillId="0" borderId="0" xfId="0" applyFont="1" applyAlignment="1">
      <alignment horizontal="center"/>
    </xf>
    <xf numFmtId="0" fontId="41" fillId="0" borderId="0" xfId="0" applyFont="1" applyAlignment="1">
      <alignment vertical="center"/>
    </xf>
    <xf numFmtId="0" fontId="42" fillId="0" borderId="27" xfId="0" applyFont="1" applyBorder="1" applyAlignment="1">
      <alignment horizontal="left"/>
    </xf>
    <xf numFmtId="0" fontId="42" fillId="0" borderId="0" xfId="0" applyFont="1" applyBorder="1" applyAlignment="1"/>
    <xf numFmtId="0" fontId="42" fillId="0" borderId="12" xfId="0" applyFont="1" applyBorder="1" applyAlignment="1"/>
    <xf numFmtId="0" fontId="52" fillId="3" borderId="61" xfId="0" applyFont="1" applyFill="1" applyBorder="1" applyAlignment="1">
      <alignment horizontal="center" vertical="center" wrapText="1"/>
    </xf>
    <xf numFmtId="0" fontId="52" fillId="3" borderId="57" xfId="0" applyFont="1" applyFill="1" applyBorder="1" applyAlignment="1">
      <alignment horizontal="center" vertical="center" wrapText="1"/>
    </xf>
    <xf numFmtId="0" fontId="52" fillId="3" borderId="57" xfId="0" applyFont="1" applyFill="1" applyBorder="1" applyAlignment="1">
      <alignment horizontal="center" vertical="center"/>
    </xf>
    <xf numFmtId="0" fontId="52" fillId="3" borderId="55" xfId="0" applyFont="1" applyFill="1" applyBorder="1" applyAlignment="1">
      <alignment horizontal="center" vertical="center" wrapText="1"/>
    </xf>
    <xf numFmtId="0" fontId="52" fillId="3" borderId="62" xfId="0" applyFont="1" applyFill="1" applyBorder="1" applyAlignment="1">
      <alignment horizontal="center" vertical="center" wrapText="1"/>
    </xf>
    <xf numFmtId="0" fontId="52" fillId="3" borderId="1" xfId="0" applyFont="1" applyFill="1" applyBorder="1" applyAlignment="1">
      <alignment horizontal="center" vertical="center" wrapText="1"/>
    </xf>
    <xf numFmtId="0" fontId="52" fillId="3" borderId="1" xfId="0" applyFont="1" applyFill="1" applyBorder="1" applyAlignment="1">
      <alignment horizontal="center" vertical="center"/>
    </xf>
    <xf numFmtId="0" fontId="52" fillId="3" borderId="52" xfId="0" applyFont="1" applyFill="1" applyBorder="1" applyAlignment="1">
      <alignment horizontal="center" vertical="center" wrapText="1"/>
    </xf>
    <xf numFmtId="0" fontId="0" fillId="0" borderId="62" xfId="0" applyBorder="1" applyAlignment="1">
      <alignment horizontal="center" vertical="top" wrapText="1"/>
    </xf>
    <xf numFmtId="0" fontId="0" fillId="0" borderId="1" xfId="0" applyBorder="1" applyAlignment="1">
      <alignment horizontal="left" vertical="top" wrapText="1"/>
    </xf>
    <xf numFmtId="0" fontId="11" fillId="0" borderId="1" xfId="0" applyFont="1" applyFill="1" applyBorder="1" applyAlignment="1">
      <alignment vertical="top" wrapText="1"/>
    </xf>
    <xf numFmtId="4" fontId="0" fillId="0" borderId="1" xfId="0" applyNumberFormat="1" applyBorder="1" applyAlignment="1">
      <alignment vertical="center"/>
    </xf>
    <xf numFmtId="0" fontId="0" fillId="0" borderId="52" xfId="0" applyBorder="1" applyAlignment="1">
      <alignment horizontal="justify" vertical="top" wrapText="1"/>
    </xf>
    <xf numFmtId="0" fontId="0" fillId="0" borderId="49" xfId="0" applyBorder="1" applyAlignment="1">
      <alignment horizontal="justify" vertical="center" wrapText="1"/>
    </xf>
    <xf numFmtId="0" fontId="0" fillId="0" borderId="1" xfId="0" applyBorder="1" applyAlignment="1">
      <alignment horizontal="justify" vertical="top" wrapText="1"/>
    </xf>
    <xf numFmtId="0" fontId="53" fillId="0" borderId="1" xfId="0" applyFont="1" applyFill="1" applyBorder="1" applyAlignment="1">
      <alignment vertical="top" wrapText="1"/>
    </xf>
    <xf numFmtId="4" fontId="0" fillId="0" borderId="0" xfId="0" applyNumberFormat="1"/>
    <xf numFmtId="0" fontId="0" fillId="0" borderId="52" xfId="0" applyBorder="1" applyAlignment="1">
      <alignment horizontal="justify" vertical="center" wrapText="1"/>
    </xf>
    <xf numFmtId="0" fontId="53" fillId="0" borderId="1" xfId="0" applyFont="1" applyFill="1" applyBorder="1" applyAlignment="1">
      <alignment horizontal="justify" vertical="top" wrapText="1"/>
    </xf>
    <xf numFmtId="0" fontId="0" fillId="0" borderId="62" xfId="0" applyBorder="1" applyAlignment="1">
      <alignment horizontal="center" vertical="top" wrapText="1"/>
    </xf>
    <xf numFmtId="0" fontId="54" fillId="3" borderId="89" xfId="0" applyFont="1" applyFill="1" applyBorder="1" applyAlignment="1">
      <alignment horizontal="left" vertical="center"/>
    </xf>
    <xf numFmtId="0" fontId="54" fillId="3" borderId="90" xfId="0" applyFont="1" applyFill="1" applyBorder="1" applyAlignment="1">
      <alignment horizontal="left" vertical="center"/>
    </xf>
    <xf numFmtId="0" fontId="54" fillId="3" borderId="90" xfId="0" applyFont="1" applyFill="1" applyBorder="1" applyAlignment="1">
      <alignment vertical="center"/>
    </xf>
    <xf numFmtId="4" fontId="54" fillId="3" borderId="90" xfId="0" applyNumberFormat="1" applyFont="1" applyFill="1" applyBorder="1" applyAlignment="1">
      <alignment vertical="center"/>
    </xf>
    <xf numFmtId="4" fontId="54" fillId="3" borderId="91" xfId="0" applyNumberFormat="1" applyFont="1" applyFill="1" applyBorder="1" applyAlignment="1">
      <alignment vertical="center"/>
    </xf>
    <xf numFmtId="4" fontId="0" fillId="0" borderId="0" xfId="0" applyNumberFormat="1" applyFill="1" applyBorder="1" applyAlignment="1">
      <alignment vertical="center"/>
    </xf>
    <xf numFmtId="0" fontId="42" fillId="0" borderId="27" xfId="0" applyFont="1" applyBorder="1" applyAlignment="1">
      <alignment horizontal="left" vertical="center"/>
    </xf>
    <xf numFmtId="0" fontId="52" fillId="3" borderId="92" xfId="0" applyFont="1" applyFill="1" applyBorder="1" applyAlignment="1">
      <alignment horizontal="center" vertical="center" wrapText="1"/>
    </xf>
    <xf numFmtId="0" fontId="52" fillId="3" borderId="92" xfId="0" applyFont="1" applyFill="1" applyBorder="1" applyAlignment="1">
      <alignment horizontal="center" vertical="center"/>
    </xf>
    <xf numFmtId="0" fontId="52" fillId="3" borderId="93" xfId="0" applyFont="1" applyFill="1" applyBorder="1" applyAlignment="1">
      <alignment horizontal="center" vertical="center" wrapText="1"/>
    </xf>
    <xf numFmtId="0" fontId="52" fillId="3" borderId="93" xfId="0" applyFont="1" applyFill="1" applyBorder="1" applyAlignment="1">
      <alignment horizontal="center" vertical="center"/>
    </xf>
    <xf numFmtId="0" fontId="0" fillId="0" borderId="58" xfId="0" applyBorder="1" applyAlignment="1">
      <alignment horizontal="justify" vertical="center" wrapText="1"/>
    </xf>
    <xf numFmtId="0" fontId="0" fillId="0" borderId="56" xfId="0" applyBorder="1" applyAlignment="1">
      <alignment horizontal="center" vertical="top" wrapText="1"/>
    </xf>
    <xf numFmtId="0" fontId="53" fillId="0" borderId="3" xfId="0" applyFont="1" applyFill="1" applyBorder="1" applyAlignment="1">
      <alignment horizontal="justify" vertical="center" wrapText="1"/>
    </xf>
    <xf numFmtId="4" fontId="0" fillId="0" borderId="55" xfId="0" applyNumberFormat="1" applyBorder="1" applyAlignment="1">
      <alignment horizontal="right" vertical="center"/>
    </xf>
    <xf numFmtId="0" fontId="0" fillId="0" borderId="92" xfId="0" applyBorder="1" applyAlignment="1">
      <alignment horizontal="center" vertical="center" wrapText="1"/>
    </xf>
    <xf numFmtId="0" fontId="0" fillId="0" borderId="54" xfId="0" applyBorder="1" applyAlignment="1">
      <alignment horizontal="justify" vertical="center" wrapText="1"/>
    </xf>
    <xf numFmtId="0" fontId="0" fillId="0" borderId="4" xfId="0" applyBorder="1" applyAlignment="1">
      <alignment horizontal="center" vertical="top" wrapText="1"/>
    </xf>
    <xf numFmtId="0" fontId="11" fillId="0" borderId="8" xfId="0" applyFont="1" applyFill="1" applyBorder="1" applyAlignment="1">
      <alignment horizontal="justify" vertical="center" wrapText="1"/>
    </xf>
    <xf numFmtId="4" fontId="0" fillId="0" borderId="52" xfId="0" applyNumberFormat="1" applyBorder="1" applyAlignment="1">
      <alignment horizontal="right" vertical="center"/>
    </xf>
    <xf numFmtId="0" fontId="0" fillId="0" borderId="94" xfId="0" applyBorder="1" applyAlignment="1">
      <alignment horizontal="center" vertical="center" wrapText="1"/>
    </xf>
    <xf numFmtId="0" fontId="0" fillId="0" borderId="2" xfId="0" applyBorder="1" applyAlignment="1">
      <alignment horizontal="center" vertical="top" wrapText="1"/>
    </xf>
    <xf numFmtId="0" fontId="53" fillId="0" borderId="16" xfId="0" applyFont="1" applyFill="1" applyBorder="1" applyAlignment="1">
      <alignment horizontal="justify" vertical="center" wrapText="1"/>
    </xf>
    <xf numFmtId="0" fontId="0" fillId="0" borderId="7" xfId="0" applyBorder="1" applyAlignment="1">
      <alignment horizontal="justify" vertical="center" wrapText="1"/>
    </xf>
    <xf numFmtId="0" fontId="0" fillId="0" borderId="1" xfId="0" applyBorder="1" applyAlignment="1">
      <alignment horizontal="justify" vertical="center" wrapText="1"/>
    </xf>
    <xf numFmtId="0" fontId="0" fillId="0" borderId="4" xfId="0" applyBorder="1" applyAlignment="1">
      <alignment horizontal="justify" vertical="center" wrapText="1"/>
    </xf>
    <xf numFmtId="0" fontId="11" fillId="0" borderId="3" xfId="0" applyFont="1" applyFill="1" applyBorder="1" applyAlignment="1">
      <alignment vertical="center" wrapText="1"/>
    </xf>
    <xf numFmtId="0" fontId="11" fillId="0" borderId="16" xfId="0" applyFont="1" applyFill="1" applyBorder="1" applyAlignment="1">
      <alignment vertical="center" wrapText="1"/>
    </xf>
    <xf numFmtId="0" fontId="0" fillId="0" borderId="7" xfId="0" applyBorder="1" applyAlignment="1">
      <alignment horizontal="justify" vertical="center" wrapText="1"/>
    </xf>
    <xf numFmtId="0" fontId="0" fillId="0" borderId="16" xfId="0" applyBorder="1" applyAlignment="1">
      <alignment horizontal="justify" vertical="center" wrapText="1"/>
    </xf>
    <xf numFmtId="0" fontId="0" fillId="0" borderId="15" xfId="0" applyBorder="1" applyAlignment="1">
      <alignment horizontal="justify" vertical="center" wrapText="1"/>
    </xf>
    <xf numFmtId="0" fontId="53" fillId="0" borderId="16" xfId="0" applyFont="1" applyFill="1" applyBorder="1" applyAlignment="1">
      <alignment wrapText="1"/>
    </xf>
    <xf numFmtId="0" fontId="0" fillId="0" borderId="29" xfId="0" applyBorder="1" applyAlignment="1">
      <alignment horizontal="justify" vertical="center" wrapText="1"/>
    </xf>
    <xf numFmtId="0" fontId="53" fillId="0" borderId="51" xfId="0" applyFont="1" applyFill="1" applyBorder="1" applyAlignment="1">
      <alignment horizontal="left" vertical="center" wrapText="1"/>
    </xf>
    <xf numFmtId="0" fontId="0" fillId="0" borderId="10" xfId="0" applyBorder="1" applyAlignment="1">
      <alignment horizontal="justify" vertical="center" wrapText="1"/>
    </xf>
    <xf numFmtId="0" fontId="53" fillId="0" borderId="51" xfId="0" applyFont="1" applyFill="1" applyBorder="1" applyAlignment="1">
      <alignment horizontal="left" vertical="top" wrapText="1"/>
    </xf>
    <xf numFmtId="0" fontId="53" fillId="0" borderId="16" xfId="0" applyFont="1" applyFill="1" applyBorder="1" applyAlignment="1">
      <alignment horizontal="justify" vertical="center"/>
    </xf>
    <xf numFmtId="0" fontId="0" fillId="0" borderId="94" xfId="0" applyBorder="1" applyAlignment="1">
      <alignment horizontal="justify" vertical="top" wrapText="1"/>
    </xf>
    <xf numFmtId="0" fontId="53" fillId="0" borderId="51" xfId="0" applyFont="1" applyFill="1" applyBorder="1" applyAlignment="1">
      <alignment horizontal="left" vertical="top"/>
    </xf>
    <xf numFmtId="0" fontId="11" fillId="0" borderId="51" xfId="0" applyFont="1" applyFill="1" applyBorder="1" applyAlignment="1">
      <alignment horizontal="left" vertical="top" wrapText="1"/>
    </xf>
    <xf numFmtId="0" fontId="0" fillId="0" borderId="49" xfId="0" applyBorder="1" applyAlignment="1">
      <alignment horizontal="justify" vertical="top" wrapText="1"/>
    </xf>
    <xf numFmtId="0" fontId="0" fillId="0" borderId="51" xfId="0" applyBorder="1" applyAlignment="1">
      <alignment horizontal="center"/>
    </xf>
    <xf numFmtId="0" fontId="0" fillId="0" borderId="7" xfId="0" applyBorder="1" applyAlignment="1">
      <alignment horizontal="center" vertical="center" wrapText="1"/>
    </xf>
    <xf numFmtId="0" fontId="53" fillId="0" borderId="17" xfId="0" applyFont="1" applyFill="1" applyBorder="1" applyAlignment="1">
      <alignment horizontal="justify" vertical="center" wrapText="1"/>
    </xf>
    <xf numFmtId="4" fontId="0" fillId="0" borderId="50" xfId="0" applyNumberFormat="1" applyBorder="1" applyAlignment="1">
      <alignment horizontal="right" vertical="center"/>
    </xf>
    <xf numFmtId="0" fontId="0" fillId="0" borderId="94" xfId="0" applyBorder="1" applyAlignment="1">
      <alignment horizontal="justify" vertical="center" wrapText="1"/>
    </xf>
    <xf numFmtId="0" fontId="0" fillId="0" borderId="54" xfId="0" applyBorder="1" applyAlignment="1">
      <alignment horizontal="center"/>
    </xf>
    <xf numFmtId="0" fontId="0" fillId="0" borderId="4" xfId="0" applyBorder="1" applyAlignment="1">
      <alignment horizontal="center" vertical="center" wrapText="1"/>
    </xf>
    <xf numFmtId="0" fontId="0" fillId="0" borderId="53" xfId="0" applyBorder="1" applyAlignment="1">
      <alignment horizontal="center"/>
    </xf>
    <xf numFmtId="0" fontId="0" fillId="0" borderId="2" xfId="0" applyBorder="1" applyAlignment="1">
      <alignment horizontal="center" vertical="center" wrapText="1"/>
    </xf>
    <xf numFmtId="0" fontId="0" fillId="0" borderId="93" xfId="0" applyBorder="1" applyAlignment="1">
      <alignment horizontal="justify" vertical="center" wrapText="1"/>
    </xf>
    <xf numFmtId="0" fontId="55" fillId="3" borderId="95" xfId="0" applyFont="1" applyFill="1" applyBorder="1" applyAlignment="1">
      <alignment horizontal="left" vertical="center"/>
    </xf>
    <xf numFmtId="0" fontId="55" fillId="3" borderId="96" xfId="0" applyFont="1" applyFill="1" applyBorder="1" applyAlignment="1">
      <alignment horizontal="left" vertical="center"/>
    </xf>
    <xf numFmtId="0" fontId="55" fillId="3" borderId="95" xfId="0" applyFont="1" applyFill="1" applyBorder="1" applyAlignment="1">
      <alignment vertical="center"/>
    </xf>
    <xf numFmtId="4" fontId="55" fillId="3" borderId="96" xfId="0" applyNumberFormat="1" applyFont="1" applyFill="1" applyBorder="1" applyAlignment="1">
      <alignment vertical="center"/>
    </xf>
    <xf numFmtId="0" fontId="0" fillId="3" borderId="26" xfId="0" applyFill="1" applyBorder="1"/>
    <xf numFmtId="0" fontId="56" fillId="0" borderId="27" xfId="0" applyFont="1" applyBorder="1" applyAlignment="1">
      <alignment horizontal="left" vertical="center"/>
    </xf>
    <xf numFmtId="0" fontId="0" fillId="0" borderId="62" xfId="0" applyBorder="1" applyAlignment="1">
      <alignment horizontal="justify" vertical="center" wrapText="1"/>
    </xf>
    <xf numFmtId="0" fontId="53" fillId="0" borderId="1" xfId="0" applyFont="1" applyFill="1" applyBorder="1" applyAlignment="1">
      <alignment horizontal="justify" vertical="center"/>
    </xf>
    <xf numFmtId="0" fontId="0" fillId="0" borderId="50" xfId="0" applyBorder="1" applyAlignment="1">
      <alignment horizontal="justify" vertical="center" wrapText="1"/>
    </xf>
    <xf numFmtId="0" fontId="0" fillId="0" borderId="86" xfId="0" applyBorder="1" applyAlignment="1">
      <alignment horizontal="justify" vertical="center" wrapText="1"/>
    </xf>
    <xf numFmtId="0" fontId="53" fillId="0" borderId="1" xfId="0" applyFont="1" applyFill="1" applyBorder="1" applyAlignment="1">
      <alignment vertical="center" wrapText="1"/>
    </xf>
    <xf numFmtId="0" fontId="53" fillId="0" borderId="1" xfId="0" applyFont="1" applyFill="1" applyBorder="1" applyAlignment="1">
      <alignment horizontal="left" vertical="top" wrapText="1"/>
    </xf>
    <xf numFmtId="0" fontId="53" fillId="0" borderId="1" xfId="0" applyFont="1" applyFill="1" applyBorder="1" applyAlignment="1">
      <alignment horizontal="left" vertical="center" wrapText="1"/>
    </xf>
    <xf numFmtId="0" fontId="0" fillId="0" borderId="1" xfId="0" applyBorder="1" applyAlignment="1">
      <alignment horizontal="justify" vertical="center" wrapText="1"/>
    </xf>
    <xf numFmtId="0" fontId="0" fillId="0" borderId="63" xfId="0" applyBorder="1" applyAlignment="1">
      <alignment horizontal="justify" vertical="center" wrapText="1"/>
    </xf>
    <xf numFmtId="0" fontId="0" fillId="0" borderId="46" xfId="0" applyBorder="1" applyAlignment="1">
      <alignment horizontal="justify" vertical="center" wrapText="1"/>
    </xf>
    <xf numFmtId="0" fontId="53" fillId="0" borderId="46" xfId="0" applyFont="1" applyFill="1" applyBorder="1" applyAlignment="1">
      <alignment horizontal="left" vertical="center" wrapText="1"/>
    </xf>
    <xf numFmtId="4" fontId="0" fillId="0" borderId="46" xfId="0" applyNumberFormat="1" applyBorder="1" applyAlignment="1">
      <alignment vertical="center"/>
    </xf>
    <xf numFmtId="0" fontId="0" fillId="0" borderId="45" xfId="0" applyBorder="1" applyAlignment="1">
      <alignment horizontal="justify" vertical="center" wrapText="1"/>
    </xf>
    <xf numFmtId="0" fontId="53" fillId="0" borderId="2" xfId="0" applyFont="1" applyFill="1" applyBorder="1" applyAlignment="1">
      <alignment horizontal="justify" vertical="center" wrapText="1"/>
    </xf>
    <xf numFmtId="4" fontId="0" fillId="0" borderId="2" xfId="0" applyNumberFormat="1" applyBorder="1" applyAlignment="1">
      <alignment vertical="center"/>
    </xf>
    <xf numFmtId="0" fontId="0" fillId="0" borderId="86" xfId="0" applyBorder="1" applyAlignment="1">
      <alignment horizontal="justify" vertical="top" wrapText="1"/>
    </xf>
    <xf numFmtId="0" fontId="0" fillId="0" borderId="62" xfId="0" applyBorder="1" applyAlignment="1">
      <alignment horizontal="center"/>
    </xf>
    <xf numFmtId="0" fontId="0" fillId="0" borderId="1" xfId="0" applyBorder="1" applyAlignment="1">
      <alignment horizontal="center" vertical="center" wrapText="1"/>
    </xf>
    <xf numFmtId="0" fontId="53" fillId="0" borderId="1" xfId="0" applyFont="1" applyFill="1" applyBorder="1" applyAlignment="1">
      <alignment horizontal="justify" vertical="center" wrapText="1"/>
    </xf>
    <xf numFmtId="0" fontId="0" fillId="0" borderId="50" xfId="0" applyBorder="1" applyAlignment="1">
      <alignment horizontal="center" vertical="center" wrapText="1"/>
    </xf>
    <xf numFmtId="0" fontId="0" fillId="0" borderId="59" xfId="0" applyBorder="1" applyAlignment="1">
      <alignment horizontal="center" vertical="center" wrapText="1"/>
    </xf>
    <xf numFmtId="0" fontId="53" fillId="0" borderId="1" xfId="0" applyFont="1" applyFill="1" applyBorder="1" applyAlignment="1">
      <alignment horizontal="justify" vertical="center" wrapText="1"/>
    </xf>
    <xf numFmtId="0" fontId="0" fillId="0" borderId="62" xfId="0" applyBorder="1"/>
    <xf numFmtId="0" fontId="0" fillId="0" borderId="86" xfId="0" applyBorder="1" applyAlignment="1">
      <alignment horizontal="center" vertical="center" wrapText="1"/>
    </xf>
    <xf numFmtId="0" fontId="55" fillId="3" borderId="63" xfId="0" applyFont="1" applyFill="1" applyBorder="1" applyAlignment="1">
      <alignment horizontal="left" vertical="center"/>
    </xf>
    <xf numFmtId="0" fontId="55" fillId="3" borderId="46" xfId="0" applyFont="1" applyFill="1" applyBorder="1" applyAlignment="1">
      <alignment horizontal="left" vertical="center"/>
    </xf>
    <xf numFmtId="0" fontId="55" fillId="3" borderId="46" xfId="0" applyFont="1" applyFill="1" applyBorder="1" applyAlignment="1">
      <alignment vertical="center"/>
    </xf>
    <xf numFmtId="4" fontId="55" fillId="3" borderId="46" xfId="0" applyNumberFormat="1" applyFont="1" applyFill="1" applyBorder="1" applyAlignment="1">
      <alignment vertical="center"/>
    </xf>
    <xf numFmtId="0" fontId="0" fillId="3" borderId="45" xfId="0" applyFill="1" applyBorder="1"/>
    <xf numFmtId="0" fontId="42" fillId="0" borderId="0" xfId="0" applyFont="1" applyBorder="1" applyAlignment="1">
      <alignment horizontal="left"/>
    </xf>
    <xf numFmtId="0" fontId="52" fillId="3" borderId="97" xfId="0" applyFont="1" applyFill="1" applyBorder="1" applyAlignment="1">
      <alignment horizontal="center" vertical="center" wrapText="1"/>
    </xf>
    <xf numFmtId="0" fontId="52" fillId="3" borderId="98" xfId="0" applyFont="1" applyFill="1" applyBorder="1" applyAlignment="1">
      <alignment horizontal="center" vertical="center" wrapText="1"/>
    </xf>
    <xf numFmtId="0" fontId="0" fillId="0" borderId="92" xfId="0" applyBorder="1" applyAlignment="1">
      <alignment horizontal="center" vertical="top" wrapText="1"/>
    </xf>
    <xf numFmtId="0" fontId="53" fillId="0" borderId="92" xfId="0" applyFont="1" applyFill="1" applyBorder="1" applyAlignment="1">
      <alignment horizontal="justify" vertical="center" wrapText="1"/>
    </xf>
    <xf numFmtId="0" fontId="53" fillId="0" borderId="92" xfId="0" applyFont="1" applyFill="1" applyBorder="1" applyAlignment="1">
      <alignment horizontal="left" vertical="top" wrapText="1"/>
    </xf>
    <xf numFmtId="4" fontId="0" fillId="0" borderId="52" xfId="0" applyNumberFormat="1" applyBorder="1" applyAlignment="1">
      <alignment vertical="center"/>
    </xf>
    <xf numFmtId="0" fontId="0" fillId="0" borderId="99" xfId="0" applyBorder="1" applyAlignment="1">
      <alignment horizontal="center" vertical="center" wrapText="1"/>
    </xf>
    <xf numFmtId="0" fontId="0" fillId="0" borderId="94" xfId="0" applyBorder="1" applyAlignment="1">
      <alignment horizontal="center" vertical="top" wrapText="1"/>
    </xf>
    <xf numFmtId="0" fontId="53" fillId="0" borderId="94" xfId="0" applyFont="1" applyFill="1" applyBorder="1" applyAlignment="1">
      <alignment horizontal="justify" vertical="center" wrapText="1"/>
    </xf>
    <xf numFmtId="0" fontId="0" fillId="0" borderId="100" xfId="0" applyBorder="1" applyAlignment="1">
      <alignment horizontal="center" vertical="top" wrapText="1"/>
    </xf>
    <xf numFmtId="0" fontId="53" fillId="0" borderId="92" xfId="0" applyFont="1" applyFill="1" applyBorder="1" applyAlignment="1">
      <alignment horizontal="justify" vertical="center" wrapText="1"/>
    </xf>
    <xf numFmtId="0" fontId="53" fillId="0" borderId="101" xfId="0" applyFont="1" applyFill="1" applyBorder="1" applyAlignment="1">
      <alignment horizontal="left" vertical="top" wrapText="1"/>
    </xf>
    <xf numFmtId="0" fontId="0" fillId="0" borderId="93" xfId="0" applyBorder="1" applyAlignment="1">
      <alignment horizontal="center" vertical="center" wrapText="1"/>
    </xf>
    <xf numFmtId="0" fontId="55" fillId="3" borderId="102" xfId="0" applyFont="1" applyFill="1" applyBorder="1" applyAlignment="1">
      <alignment horizontal="left" vertical="center"/>
    </xf>
    <xf numFmtId="0" fontId="55" fillId="3" borderId="103" xfId="0" applyFont="1" applyFill="1" applyBorder="1" applyAlignment="1">
      <alignment horizontal="left" vertical="center"/>
    </xf>
    <xf numFmtId="0" fontId="55" fillId="3" borderId="102" xfId="0" applyFont="1" applyFill="1" applyBorder="1" applyAlignment="1">
      <alignment vertical="center"/>
    </xf>
    <xf numFmtId="4" fontId="55" fillId="3" borderId="103" xfId="0" applyNumberFormat="1" applyFont="1" applyFill="1" applyBorder="1" applyAlignment="1">
      <alignment vertical="center"/>
    </xf>
    <xf numFmtId="0" fontId="0" fillId="3" borderId="104" xfId="0" applyFill="1" applyBorder="1"/>
  </cellXfs>
  <cellStyles count="5">
    <cellStyle name="Millares 8" xfId="3"/>
    <cellStyle name="Normal" xfId="0" builtinId="0"/>
    <cellStyle name="Normal 10" xfId="4"/>
    <cellStyle name="Normal 2 2 2" xfId="2"/>
    <cellStyle name="Normal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143"/>
  <sheetViews>
    <sheetView tabSelected="1" view="pageBreakPreview" topLeftCell="C128" zoomScale="84" zoomScaleNormal="100" zoomScaleSheetLayoutView="84" workbookViewId="0">
      <selection activeCell="C133" sqref="C133"/>
    </sheetView>
  </sheetViews>
  <sheetFormatPr baseColWidth="10" defaultColWidth="9.140625" defaultRowHeight="15" x14ac:dyDescent="0.25"/>
  <cols>
    <col min="1" max="1" width="45.140625" customWidth="1"/>
    <col min="2" max="2" width="26.28515625" customWidth="1"/>
    <col min="3" max="3" width="28" customWidth="1"/>
    <col min="4" max="4" width="21" customWidth="1"/>
    <col min="5" max="5" width="13.5703125" bestFit="1" customWidth="1"/>
    <col min="6" max="6" width="15.85546875" bestFit="1" customWidth="1"/>
    <col min="7" max="7" width="12.42578125" customWidth="1"/>
    <col min="8" max="8" width="13" bestFit="1" customWidth="1"/>
    <col min="9" max="10" width="11.42578125" customWidth="1"/>
    <col min="11" max="11" width="16.140625" customWidth="1"/>
    <col min="12" max="12" width="6.28515625" customWidth="1"/>
    <col min="13" max="17" width="5.7109375" customWidth="1"/>
    <col min="18" max="256" width="11.42578125" customWidth="1"/>
  </cols>
  <sheetData>
    <row r="1" spans="1:18" ht="25.5" customHeight="1" x14ac:dyDescent="0.3">
      <c r="A1" s="133" t="s">
        <v>136</v>
      </c>
      <c r="B1" s="133" t="s">
        <v>135</v>
      </c>
      <c r="C1" s="133"/>
      <c r="D1" s="133"/>
      <c r="E1" s="129"/>
      <c r="F1" s="129"/>
      <c r="G1" s="134"/>
      <c r="H1" s="134"/>
      <c r="I1" s="134"/>
    </row>
    <row r="2" spans="1:18" ht="21.75" customHeight="1" x14ac:dyDescent="0.3">
      <c r="A2" s="133" t="s">
        <v>134</v>
      </c>
      <c r="B2" s="133" t="s">
        <v>135</v>
      </c>
      <c r="C2" s="133"/>
      <c r="D2" s="133"/>
      <c r="E2" s="129"/>
      <c r="F2" s="129"/>
      <c r="G2" s="134"/>
      <c r="H2" s="134"/>
      <c r="I2" s="134"/>
    </row>
    <row r="3" spans="1:18" ht="20.25" customHeight="1" x14ac:dyDescent="0.3">
      <c r="A3" s="133" t="s">
        <v>134</v>
      </c>
      <c r="B3" s="133" t="s">
        <v>133</v>
      </c>
      <c r="C3" s="133"/>
      <c r="D3" s="133"/>
      <c r="E3" s="129"/>
      <c r="F3" s="129"/>
      <c r="G3" s="134"/>
      <c r="H3" s="134"/>
      <c r="I3" s="134"/>
    </row>
    <row r="4" spans="1:18" ht="20.25" customHeight="1" x14ac:dyDescent="0.3">
      <c r="A4" s="133" t="s">
        <v>132</v>
      </c>
      <c r="B4" s="133" t="s">
        <v>131</v>
      </c>
      <c r="C4" s="133"/>
      <c r="D4" s="133"/>
      <c r="E4" s="129"/>
      <c r="F4" s="129"/>
      <c r="G4" s="134"/>
      <c r="H4" s="134"/>
      <c r="I4" s="134"/>
    </row>
    <row r="5" spans="1:18" ht="19.5" customHeight="1" x14ac:dyDescent="0.3">
      <c r="A5" s="133" t="s">
        <v>130</v>
      </c>
      <c r="B5" s="193" t="s">
        <v>129</v>
      </c>
      <c r="C5" s="193"/>
      <c r="D5" s="133"/>
      <c r="E5" s="129"/>
      <c r="F5" s="129"/>
      <c r="G5" s="134"/>
      <c r="H5" s="134"/>
      <c r="I5" s="134"/>
    </row>
    <row r="6" spans="1:18" ht="24" customHeight="1" x14ac:dyDescent="0.3">
      <c r="A6" s="133" t="s">
        <v>128</v>
      </c>
      <c r="B6" s="194" t="s">
        <v>127</v>
      </c>
      <c r="C6" s="194"/>
      <c r="D6" s="194"/>
      <c r="E6" s="129"/>
      <c r="F6" s="129"/>
      <c r="G6" s="139"/>
      <c r="H6" s="139"/>
      <c r="I6" s="139"/>
    </row>
    <row r="7" spans="1:18" ht="32.25" customHeight="1" x14ac:dyDescent="0.25">
      <c r="A7" s="133" t="s">
        <v>126</v>
      </c>
      <c r="B7" s="194" t="s">
        <v>125</v>
      </c>
      <c r="C7" s="194"/>
      <c r="D7" s="194"/>
      <c r="E7" s="194"/>
      <c r="F7" s="194"/>
      <c r="G7" s="139"/>
      <c r="H7" s="139"/>
      <c r="I7" s="139"/>
      <c r="K7" s="132" t="s">
        <v>124</v>
      </c>
      <c r="L7" s="131"/>
      <c r="M7" s="131"/>
      <c r="N7" s="204">
        <f>+K13+K40+K54+K68+K78+K87+K103+K115+K126</f>
        <v>5488520.6000000006</v>
      </c>
      <c r="O7" s="204"/>
      <c r="P7" s="204"/>
      <c r="Q7" s="204"/>
    </row>
    <row r="8" spans="1:18" ht="18" customHeight="1" x14ac:dyDescent="0.3">
      <c r="A8" s="193" t="s">
        <v>123</v>
      </c>
      <c r="B8" s="193"/>
      <c r="C8" s="193"/>
      <c r="D8" s="130"/>
      <c r="E8" s="129"/>
      <c r="F8" s="129"/>
      <c r="G8" s="127"/>
      <c r="H8" s="127"/>
      <c r="I8" s="127"/>
    </row>
    <row r="9" spans="1:18" ht="20.25" customHeight="1" x14ac:dyDescent="0.25">
      <c r="A9" s="193" t="s">
        <v>122</v>
      </c>
      <c r="B9" s="193"/>
      <c r="C9" s="128"/>
      <c r="D9" s="127"/>
      <c r="G9" s="127"/>
      <c r="H9" s="127"/>
      <c r="I9" s="127"/>
    </row>
    <row r="10" spans="1:18" ht="21" customHeight="1" thickBot="1" x14ac:dyDescent="0.35">
      <c r="A10" s="140" t="s">
        <v>121</v>
      </c>
      <c r="B10" s="140"/>
      <c r="C10" s="140"/>
      <c r="D10" s="140"/>
      <c r="E10" s="140"/>
      <c r="F10" s="140"/>
      <c r="G10" s="140"/>
      <c r="H10" s="140"/>
      <c r="I10" s="140"/>
      <c r="J10" s="140"/>
      <c r="K10" s="140"/>
      <c r="L10" s="140"/>
    </row>
    <row r="11" spans="1:18" ht="16.5" customHeight="1" thickBot="1" x14ac:dyDescent="0.3">
      <c r="A11" s="154" t="s">
        <v>45</v>
      </c>
      <c r="B11" s="154" t="s">
        <v>44</v>
      </c>
      <c r="C11" s="154" t="s">
        <v>43</v>
      </c>
      <c r="D11" s="150" t="s">
        <v>42</v>
      </c>
      <c r="E11" s="150" t="s">
        <v>41</v>
      </c>
      <c r="F11" s="226" t="s">
        <v>40</v>
      </c>
      <c r="G11" s="180" t="s">
        <v>39</v>
      </c>
      <c r="H11" s="181"/>
      <c r="I11" s="181"/>
      <c r="J11" s="182"/>
      <c r="K11" s="228" t="s">
        <v>38</v>
      </c>
      <c r="L11" s="229"/>
      <c r="M11" s="218" t="s">
        <v>37</v>
      </c>
      <c r="N11" s="216"/>
      <c r="O11" s="216"/>
      <c r="P11" s="216"/>
      <c r="Q11" s="217"/>
      <c r="R11" s="32"/>
    </row>
    <row r="12" spans="1:18" ht="13.5" customHeight="1" x14ac:dyDescent="0.25">
      <c r="A12" s="178"/>
      <c r="B12" s="223"/>
      <c r="C12" s="223"/>
      <c r="D12" s="149"/>
      <c r="E12" s="149"/>
      <c r="F12" s="227"/>
      <c r="G12" s="82" t="s">
        <v>21</v>
      </c>
      <c r="H12" s="81" t="s">
        <v>20</v>
      </c>
      <c r="I12" s="81" t="s">
        <v>19</v>
      </c>
      <c r="J12" s="80" t="s">
        <v>18</v>
      </c>
      <c r="K12" s="171"/>
      <c r="L12" s="172"/>
      <c r="M12" s="218"/>
      <c r="N12" s="216"/>
      <c r="O12" s="216"/>
      <c r="P12" s="216"/>
      <c r="Q12" s="217"/>
      <c r="R12" s="32"/>
    </row>
    <row r="13" spans="1:18" ht="125.25" customHeight="1" x14ac:dyDescent="0.25">
      <c r="A13" s="35" t="s">
        <v>120</v>
      </c>
      <c r="B13" s="54" t="s">
        <v>119</v>
      </c>
      <c r="C13" s="35" t="s">
        <v>118</v>
      </c>
      <c r="D13" s="35" t="s">
        <v>117</v>
      </c>
      <c r="E13" s="33">
        <v>18</v>
      </c>
      <c r="F13" s="33">
        <v>36</v>
      </c>
      <c r="G13" s="33">
        <v>5</v>
      </c>
      <c r="H13" s="33">
        <v>5</v>
      </c>
      <c r="I13" s="33">
        <v>5</v>
      </c>
      <c r="J13" s="33">
        <v>3</v>
      </c>
      <c r="K13" s="205">
        <f>SUM(B17:B37)</f>
        <v>590029.4</v>
      </c>
      <c r="L13" s="206"/>
      <c r="M13" s="175"/>
      <c r="N13" s="176"/>
      <c r="O13" s="176"/>
      <c r="P13" s="176"/>
      <c r="Q13" s="189"/>
      <c r="R13" s="32"/>
    </row>
    <row r="14" spans="1:18" ht="19.5" thickBot="1" x14ac:dyDescent="0.35">
      <c r="A14" s="219" t="s">
        <v>32</v>
      </c>
      <c r="B14" s="219"/>
      <c r="C14" s="219"/>
      <c r="D14" s="219"/>
      <c r="E14" s="219"/>
      <c r="F14" s="219"/>
      <c r="G14" s="219"/>
      <c r="H14" s="219"/>
      <c r="I14" s="219"/>
      <c r="J14" s="219"/>
      <c r="K14" s="219"/>
      <c r="L14" s="219"/>
      <c r="M14" s="32"/>
      <c r="N14" s="32"/>
      <c r="O14" s="32"/>
      <c r="P14" s="32"/>
      <c r="Q14" s="32"/>
      <c r="R14" s="32"/>
    </row>
    <row r="15" spans="1:18" s="27" customFormat="1" ht="16.5" thickBot="1" x14ac:dyDescent="0.3">
      <c r="A15" s="154" t="s">
        <v>31</v>
      </c>
      <c r="B15" s="179" t="s">
        <v>30</v>
      </c>
      <c r="C15" s="180" t="s">
        <v>29</v>
      </c>
      <c r="D15" s="181"/>
      <c r="E15" s="181"/>
      <c r="F15" s="182"/>
      <c r="G15" s="180" t="s">
        <v>28</v>
      </c>
      <c r="H15" s="183"/>
      <c r="I15" s="183"/>
      <c r="J15" s="220"/>
      <c r="K15" s="224" t="s">
        <v>27</v>
      </c>
      <c r="L15" s="180" t="s">
        <v>26</v>
      </c>
      <c r="M15" s="183"/>
      <c r="N15" s="183"/>
      <c r="O15" s="183"/>
      <c r="P15" s="221"/>
      <c r="Q15" s="222"/>
      <c r="R15" s="38"/>
    </row>
    <row r="16" spans="1:18" s="27" customFormat="1" ht="20.25" customHeight="1" thickBot="1" x14ac:dyDescent="0.3">
      <c r="A16" s="178"/>
      <c r="B16" s="178"/>
      <c r="C16" s="30" t="s">
        <v>25</v>
      </c>
      <c r="D16" s="28" t="s">
        <v>24</v>
      </c>
      <c r="E16" s="81" t="s">
        <v>23</v>
      </c>
      <c r="F16" s="81" t="s">
        <v>22</v>
      </c>
      <c r="G16" s="81" t="s">
        <v>21</v>
      </c>
      <c r="H16" s="81" t="s">
        <v>20</v>
      </c>
      <c r="I16" s="81" t="s">
        <v>19</v>
      </c>
      <c r="J16" s="80" t="s">
        <v>18</v>
      </c>
      <c r="K16" s="225"/>
      <c r="L16" s="126" t="s">
        <v>17</v>
      </c>
      <c r="M16" s="126" t="s">
        <v>16</v>
      </c>
      <c r="N16" s="126" t="s">
        <v>15</v>
      </c>
      <c r="O16" s="126" t="s">
        <v>14</v>
      </c>
      <c r="P16" s="126" t="s">
        <v>13</v>
      </c>
      <c r="Q16" s="126" t="s">
        <v>12</v>
      </c>
      <c r="R16" s="38"/>
    </row>
    <row r="17" spans="1:31" ht="24.95" customHeight="1" thickTop="1" thickBot="1" x14ac:dyDescent="0.3">
      <c r="A17" s="144" t="s">
        <v>116</v>
      </c>
      <c r="B17" s="142">
        <f>SUM(F17:F22)</f>
        <v>84332.7</v>
      </c>
      <c r="C17" s="44" t="s">
        <v>102</v>
      </c>
      <c r="D17" s="102">
        <v>189</v>
      </c>
      <c r="E17" s="42">
        <v>134.30000000000001</v>
      </c>
      <c r="F17" s="42">
        <f t="shared" ref="F17:F37" si="0">+D17*E17</f>
        <v>25382.7</v>
      </c>
      <c r="G17" s="42">
        <f t="shared" ref="G17:G37" si="1">+F17/4</f>
        <v>6345.6750000000002</v>
      </c>
      <c r="H17" s="42">
        <f t="shared" ref="H17:J37" si="2">+$G17</f>
        <v>6345.6750000000002</v>
      </c>
      <c r="I17" s="42">
        <f t="shared" si="2"/>
        <v>6345.6750000000002</v>
      </c>
      <c r="J17" s="111">
        <f t="shared" si="2"/>
        <v>6345.6750000000002</v>
      </c>
      <c r="K17" s="110" t="s">
        <v>3</v>
      </c>
      <c r="L17" s="15">
        <v>13</v>
      </c>
      <c r="M17" s="15">
        <v>2</v>
      </c>
      <c r="N17" s="15">
        <v>3</v>
      </c>
      <c r="O17" s="15">
        <v>7</v>
      </c>
      <c r="P17" s="125">
        <v>1</v>
      </c>
      <c r="Q17" s="125" t="s">
        <v>5</v>
      </c>
      <c r="R17" s="32"/>
    </row>
    <row r="18" spans="1:31" ht="24.95" customHeight="1" thickTop="1" thickBot="1" x14ac:dyDescent="0.3">
      <c r="A18" s="145"/>
      <c r="B18" s="147"/>
      <c r="C18" s="44" t="s">
        <v>111</v>
      </c>
      <c r="D18" s="73">
        <v>15</v>
      </c>
      <c r="E18" s="43">
        <v>30</v>
      </c>
      <c r="F18" s="42">
        <f t="shared" si="0"/>
        <v>450</v>
      </c>
      <c r="G18" s="42">
        <f t="shared" si="1"/>
        <v>112.5</v>
      </c>
      <c r="H18" s="42">
        <f t="shared" si="2"/>
        <v>112.5</v>
      </c>
      <c r="I18" s="42">
        <f t="shared" si="2"/>
        <v>112.5</v>
      </c>
      <c r="J18" s="111">
        <f t="shared" si="2"/>
        <v>112.5</v>
      </c>
      <c r="K18" s="110" t="s">
        <v>3</v>
      </c>
      <c r="L18" s="15">
        <v>13</v>
      </c>
      <c r="M18" s="15">
        <v>2</v>
      </c>
      <c r="N18" s="125">
        <v>2</v>
      </c>
      <c r="O18" s="125">
        <v>4</v>
      </c>
      <c r="P18" s="125">
        <v>4</v>
      </c>
      <c r="Q18" s="125"/>
      <c r="R18" s="32"/>
    </row>
    <row r="19" spans="1:31" ht="24.95" customHeight="1" thickTop="1" thickBot="1" x14ac:dyDescent="0.3">
      <c r="A19" s="145"/>
      <c r="B19" s="147"/>
      <c r="C19" s="44" t="s">
        <v>100</v>
      </c>
      <c r="D19" s="73">
        <v>15</v>
      </c>
      <c r="E19" s="43">
        <v>1050</v>
      </c>
      <c r="F19" s="42">
        <f t="shared" si="0"/>
        <v>15750</v>
      </c>
      <c r="G19" s="42">
        <f t="shared" si="1"/>
        <v>3937.5</v>
      </c>
      <c r="H19" s="42">
        <f t="shared" si="2"/>
        <v>3937.5</v>
      </c>
      <c r="I19" s="42">
        <f t="shared" si="2"/>
        <v>3937.5</v>
      </c>
      <c r="J19" s="111">
        <f t="shared" si="2"/>
        <v>3937.5</v>
      </c>
      <c r="K19" s="110" t="s">
        <v>3</v>
      </c>
      <c r="L19" s="15">
        <v>13</v>
      </c>
      <c r="M19" s="15">
        <v>2</v>
      </c>
      <c r="N19" s="15">
        <v>2</v>
      </c>
      <c r="O19" s="15">
        <v>3</v>
      </c>
      <c r="P19" s="15">
        <v>1</v>
      </c>
      <c r="Q19" s="15"/>
      <c r="R19" s="109"/>
      <c r="S19" s="1"/>
    </row>
    <row r="20" spans="1:31" ht="24.95" customHeight="1" thickTop="1" thickBot="1" x14ac:dyDescent="0.3">
      <c r="A20" s="145"/>
      <c r="B20" s="147"/>
      <c r="C20" s="44" t="s">
        <v>99</v>
      </c>
      <c r="D20" s="73">
        <v>15</v>
      </c>
      <c r="E20" s="43">
        <v>1050</v>
      </c>
      <c r="F20" s="42">
        <f t="shared" si="0"/>
        <v>15750</v>
      </c>
      <c r="G20" s="42">
        <f t="shared" si="1"/>
        <v>3937.5</v>
      </c>
      <c r="H20" s="42">
        <f t="shared" si="2"/>
        <v>3937.5</v>
      </c>
      <c r="I20" s="42">
        <f t="shared" si="2"/>
        <v>3937.5</v>
      </c>
      <c r="J20" s="111">
        <f t="shared" si="2"/>
        <v>3937.5</v>
      </c>
      <c r="K20" s="110" t="s">
        <v>3</v>
      </c>
      <c r="L20" s="15">
        <v>13</v>
      </c>
      <c r="M20" s="15">
        <v>2</v>
      </c>
      <c r="N20" s="15">
        <v>2</v>
      </c>
      <c r="O20" s="15">
        <v>3</v>
      </c>
      <c r="P20" s="15">
        <v>1</v>
      </c>
      <c r="Q20" s="15"/>
      <c r="R20" s="109"/>
      <c r="S20" s="1"/>
    </row>
    <row r="21" spans="1:31" ht="24.95" customHeight="1" thickTop="1" thickBot="1" x14ac:dyDescent="0.3">
      <c r="A21" s="145"/>
      <c r="B21" s="147"/>
      <c r="C21" s="44" t="s">
        <v>51</v>
      </c>
      <c r="D21" s="73">
        <v>900</v>
      </c>
      <c r="E21" s="43">
        <v>15</v>
      </c>
      <c r="F21" s="42">
        <f t="shared" si="0"/>
        <v>13500</v>
      </c>
      <c r="G21" s="42">
        <f t="shared" si="1"/>
        <v>3375</v>
      </c>
      <c r="H21" s="42">
        <f t="shared" si="2"/>
        <v>3375</v>
      </c>
      <c r="I21" s="42">
        <f t="shared" si="2"/>
        <v>3375</v>
      </c>
      <c r="J21" s="111">
        <f t="shared" si="2"/>
        <v>3375</v>
      </c>
      <c r="K21" s="110" t="s">
        <v>3</v>
      </c>
      <c r="L21" s="15">
        <v>13</v>
      </c>
      <c r="M21" s="15">
        <v>2</v>
      </c>
      <c r="N21" s="15">
        <v>2</v>
      </c>
      <c r="O21" s="15">
        <v>3</v>
      </c>
      <c r="P21" s="15">
        <v>1</v>
      </c>
      <c r="Q21" s="125"/>
      <c r="R21" s="32"/>
    </row>
    <row r="22" spans="1:31" ht="45" customHeight="1" thickTop="1" thickBot="1" x14ac:dyDescent="0.3">
      <c r="A22" s="146"/>
      <c r="B22" s="143"/>
      <c r="C22" s="44" t="s">
        <v>50</v>
      </c>
      <c r="D22" s="73">
        <v>900</v>
      </c>
      <c r="E22" s="43">
        <v>15</v>
      </c>
      <c r="F22" s="42">
        <f t="shared" si="0"/>
        <v>13500</v>
      </c>
      <c r="G22" s="42">
        <f t="shared" si="1"/>
        <v>3375</v>
      </c>
      <c r="H22" s="42">
        <f t="shared" si="2"/>
        <v>3375</v>
      </c>
      <c r="I22" s="42">
        <f t="shared" si="2"/>
        <v>3375</v>
      </c>
      <c r="J22" s="111">
        <f t="shared" si="2"/>
        <v>3375</v>
      </c>
      <c r="K22" s="110" t="s">
        <v>3</v>
      </c>
      <c r="L22" s="15">
        <v>13</v>
      </c>
      <c r="M22" s="15">
        <v>2</v>
      </c>
      <c r="N22" s="15">
        <v>2</v>
      </c>
      <c r="O22" s="15">
        <v>3</v>
      </c>
      <c r="P22" s="15">
        <v>1</v>
      </c>
      <c r="Q22" s="125"/>
      <c r="R22" s="106"/>
      <c r="S22" s="105"/>
      <c r="T22" s="105"/>
      <c r="U22" s="105"/>
      <c r="V22" s="105"/>
      <c r="W22" s="105"/>
      <c r="X22" s="105"/>
      <c r="Y22" s="105"/>
      <c r="Z22" s="105"/>
      <c r="AA22" s="105"/>
      <c r="AB22" s="105"/>
      <c r="AC22" s="105"/>
      <c r="AD22" s="105"/>
      <c r="AE22" s="105"/>
    </row>
    <row r="23" spans="1:31" ht="24.95" customHeight="1" thickTop="1" thickBot="1" x14ac:dyDescent="0.3">
      <c r="A23" s="144" t="s">
        <v>115</v>
      </c>
      <c r="B23" s="142">
        <f>SUM(F23:F27)</f>
        <v>112200</v>
      </c>
      <c r="C23" s="44" t="s">
        <v>112</v>
      </c>
      <c r="D23" s="73">
        <v>300</v>
      </c>
      <c r="E23" s="43">
        <v>134.30000000000001</v>
      </c>
      <c r="F23" s="42">
        <f t="shared" si="0"/>
        <v>40290</v>
      </c>
      <c r="G23" s="42">
        <f t="shared" si="1"/>
        <v>10072.5</v>
      </c>
      <c r="H23" s="42">
        <f t="shared" si="2"/>
        <v>10072.5</v>
      </c>
      <c r="I23" s="42">
        <f t="shared" si="2"/>
        <v>10072.5</v>
      </c>
      <c r="J23" s="111">
        <f t="shared" si="2"/>
        <v>10072.5</v>
      </c>
      <c r="K23" s="110" t="s">
        <v>3</v>
      </c>
      <c r="L23" s="15">
        <v>13</v>
      </c>
      <c r="M23" s="15">
        <v>2</v>
      </c>
      <c r="N23" s="15">
        <v>3</v>
      </c>
      <c r="O23" s="15">
        <v>7</v>
      </c>
      <c r="P23" s="125">
        <v>1</v>
      </c>
      <c r="Q23" s="125" t="s">
        <v>5</v>
      </c>
      <c r="R23" s="106"/>
      <c r="S23" s="105"/>
      <c r="T23" s="105"/>
      <c r="U23" s="105"/>
      <c r="V23" s="105"/>
      <c r="W23" s="105"/>
      <c r="X23" s="105"/>
      <c r="Y23" s="105"/>
      <c r="Z23" s="105"/>
      <c r="AA23" s="105"/>
      <c r="AB23" s="105"/>
      <c r="AC23" s="105"/>
      <c r="AD23" s="105"/>
      <c r="AE23" s="105"/>
    </row>
    <row r="24" spans="1:31" ht="24.95" customHeight="1" thickTop="1" thickBot="1" x14ac:dyDescent="0.3">
      <c r="A24" s="145"/>
      <c r="B24" s="147"/>
      <c r="C24" s="124" t="s">
        <v>111</v>
      </c>
      <c r="D24" s="73">
        <v>17</v>
      </c>
      <c r="E24" s="43">
        <v>30</v>
      </c>
      <c r="F24" s="42">
        <f t="shared" si="0"/>
        <v>510</v>
      </c>
      <c r="G24" s="42">
        <f t="shared" si="1"/>
        <v>127.5</v>
      </c>
      <c r="H24" s="42">
        <f t="shared" si="2"/>
        <v>127.5</v>
      </c>
      <c r="I24" s="42">
        <f t="shared" si="2"/>
        <v>127.5</v>
      </c>
      <c r="J24" s="111">
        <f t="shared" si="2"/>
        <v>127.5</v>
      </c>
      <c r="K24" s="110" t="s">
        <v>3</v>
      </c>
      <c r="L24" s="15">
        <v>13</v>
      </c>
      <c r="M24" s="15">
        <v>2</v>
      </c>
      <c r="N24" s="15">
        <v>2</v>
      </c>
      <c r="O24" s="15">
        <v>4</v>
      </c>
      <c r="P24" s="15">
        <v>4</v>
      </c>
      <c r="Q24" s="15"/>
      <c r="R24" s="122"/>
      <c r="S24" s="121"/>
      <c r="T24" s="121"/>
      <c r="U24" s="105"/>
      <c r="V24" s="105"/>
      <c r="W24" s="105"/>
      <c r="X24" s="105"/>
      <c r="Y24" s="105"/>
      <c r="Z24" s="105"/>
      <c r="AA24" s="105"/>
      <c r="AB24" s="105"/>
      <c r="AC24" s="105"/>
      <c r="AD24" s="105"/>
      <c r="AE24" s="105"/>
    </row>
    <row r="25" spans="1:31" ht="24.95" customHeight="1" thickTop="1" thickBot="1" x14ac:dyDescent="0.3">
      <c r="A25" s="145"/>
      <c r="B25" s="147"/>
      <c r="C25" s="44" t="s">
        <v>100</v>
      </c>
      <c r="D25" s="73">
        <v>17</v>
      </c>
      <c r="E25" s="43">
        <v>1050</v>
      </c>
      <c r="F25" s="42">
        <f t="shared" si="0"/>
        <v>17850</v>
      </c>
      <c r="G25" s="42">
        <f t="shared" si="1"/>
        <v>4462.5</v>
      </c>
      <c r="H25" s="42">
        <f t="shared" si="2"/>
        <v>4462.5</v>
      </c>
      <c r="I25" s="42">
        <f t="shared" si="2"/>
        <v>4462.5</v>
      </c>
      <c r="J25" s="111">
        <f t="shared" si="2"/>
        <v>4462.5</v>
      </c>
      <c r="K25" s="110" t="s">
        <v>3</v>
      </c>
      <c r="L25" s="15">
        <v>13</v>
      </c>
      <c r="M25" s="15">
        <v>2</v>
      </c>
      <c r="N25" s="15">
        <v>2</v>
      </c>
      <c r="O25" s="15">
        <v>3</v>
      </c>
      <c r="P25" s="15">
        <v>1</v>
      </c>
      <c r="Q25" s="15"/>
      <c r="R25" s="122"/>
      <c r="S25" s="121"/>
      <c r="T25" s="121"/>
      <c r="U25" s="105"/>
      <c r="V25" s="105"/>
      <c r="W25" s="105"/>
      <c r="X25" s="105"/>
      <c r="Y25" s="105"/>
      <c r="Z25" s="105"/>
      <c r="AA25" s="105"/>
      <c r="AB25" s="105"/>
      <c r="AC25" s="105"/>
      <c r="AD25" s="105"/>
      <c r="AE25" s="105"/>
    </row>
    <row r="26" spans="1:31" ht="24.95" customHeight="1" thickTop="1" thickBot="1" x14ac:dyDescent="0.3">
      <c r="A26" s="145"/>
      <c r="B26" s="147"/>
      <c r="C26" s="124" t="s">
        <v>109</v>
      </c>
      <c r="D26" s="73">
        <v>17</v>
      </c>
      <c r="E26" s="43">
        <v>1050</v>
      </c>
      <c r="F26" s="42">
        <f t="shared" si="0"/>
        <v>17850</v>
      </c>
      <c r="G26" s="42">
        <f t="shared" si="1"/>
        <v>4462.5</v>
      </c>
      <c r="H26" s="42">
        <f t="shared" si="2"/>
        <v>4462.5</v>
      </c>
      <c r="I26" s="42">
        <f t="shared" si="2"/>
        <v>4462.5</v>
      </c>
      <c r="J26" s="111">
        <f t="shared" si="2"/>
        <v>4462.5</v>
      </c>
      <c r="K26" s="110" t="s">
        <v>3</v>
      </c>
      <c r="L26" s="15">
        <v>13</v>
      </c>
      <c r="M26" s="15">
        <v>2</v>
      </c>
      <c r="N26" s="15">
        <v>2</v>
      </c>
      <c r="O26" s="15">
        <v>3</v>
      </c>
      <c r="P26" s="15">
        <v>1</v>
      </c>
      <c r="Q26" s="15"/>
      <c r="R26" s="122"/>
      <c r="S26" s="121"/>
      <c r="T26" s="121"/>
      <c r="U26" s="105"/>
      <c r="V26" s="105"/>
      <c r="W26" s="105"/>
      <c r="X26" s="105"/>
      <c r="Y26" s="105"/>
      <c r="Z26" s="105"/>
      <c r="AA26" s="105"/>
      <c r="AB26" s="105"/>
      <c r="AC26" s="105"/>
      <c r="AD26" s="105"/>
      <c r="AE26" s="105"/>
    </row>
    <row r="27" spans="1:31" ht="86.25" customHeight="1" thickTop="1" thickBot="1" x14ac:dyDescent="0.3">
      <c r="A27" s="145"/>
      <c r="B27" s="147"/>
      <c r="C27" s="123" t="s">
        <v>114</v>
      </c>
      <c r="D27" s="69">
        <v>34</v>
      </c>
      <c r="E27" s="43">
        <v>1050</v>
      </c>
      <c r="F27" s="42">
        <f t="shared" si="0"/>
        <v>35700</v>
      </c>
      <c r="G27" s="42">
        <f t="shared" si="1"/>
        <v>8925</v>
      </c>
      <c r="H27" s="42">
        <f t="shared" si="2"/>
        <v>8925</v>
      </c>
      <c r="I27" s="42">
        <f t="shared" si="2"/>
        <v>8925</v>
      </c>
      <c r="J27" s="42">
        <f t="shared" si="2"/>
        <v>8925</v>
      </c>
      <c r="K27" s="84" t="s">
        <v>3</v>
      </c>
      <c r="L27" s="15">
        <v>13</v>
      </c>
      <c r="M27" s="15">
        <v>2</v>
      </c>
      <c r="N27" s="15">
        <v>2</v>
      </c>
      <c r="O27" s="15">
        <v>3</v>
      </c>
      <c r="P27" s="15">
        <v>1</v>
      </c>
      <c r="Q27" s="15"/>
      <c r="R27" s="122"/>
      <c r="S27" s="121"/>
      <c r="T27" s="121"/>
      <c r="U27" s="105"/>
      <c r="V27" s="105"/>
      <c r="W27" s="105"/>
      <c r="X27" s="105"/>
      <c r="Y27" s="105"/>
      <c r="Z27" s="105"/>
      <c r="AA27" s="105"/>
      <c r="AB27" s="105"/>
      <c r="AC27" s="105"/>
      <c r="AD27" s="105"/>
      <c r="AE27" s="105"/>
    </row>
    <row r="28" spans="1:31" ht="24.95" customHeight="1" thickTop="1" thickBot="1" x14ac:dyDescent="0.3">
      <c r="A28" s="144" t="s">
        <v>113</v>
      </c>
      <c r="B28" s="142">
        <f>SUM(F28:F31)</f>
        <v>133832.70000000001</v>
      </c>
      <c r="C28" s="120" t="s">
        <v>112</v>
      </c>
      <c r="D28" s="119">
        <v>489</v>
      </c>
      <c r="E28" s="24">
        <v>134.30000000000001</v>
      </c>
      <c r="F28" s="42">
        <f t="shared" si="0"/>
        <v>65672.700000000012</v>
      </c>
      <c r="G28" s="42">
        <f t="shared" si="1"/>
        <v>16418.175000000003</v>
      </c>
      <c r="H28" s="42">
        <f t="shared" si="2"/>
        <v>16418.175000000003</v>
      </c>
      <c r="I28" s="42">
        <f t="shared" si="2"/>
        <v>16418.175000000003</v>
      </c>
      <c r="J28" s="111">
        <f t="shared" si="2"/>
        <v>16418.175000000003</v>
      </c>
      <c r="K28" s="110" t="s">
        <v>3</v>
      </c>
      <c r="L28" s="15">
        <v>13</v>
      </c>
      <c r="M28" s="15">
        <v>2</v>
      </c>
      <c r="N28" s="15">
        <v>3</v>
      </c>
      <c r="O28" s="15">
        <v>7</v>
      </c>
      <c r="P28" s="15">
        <v>1</v>
      </c>
      <c r="Q28" s="15" t="s">
        <v>5</v>
      </c>
      <c r="R28" s="109"/>
      <c r="S28" s="105"/>
      <c r="T28" s="105"/>
      <c r="U28" s="105"/>
      <c r="V28" s="105"/>
      <c r="W28" s="105"/>
      <c r="X28" s="105"/>
      <c r="Y28" s="105"/>
      <c r="Z28" s="105"/>
      <c r="AA28" s="105"/>
      <c r="AB28" s="105"/>
      <c r="AC28" s="105"/>
      <c r="AD28" s="105"/>
      <c r="AE28" s="105"/>
    </row>
    <row r="29" spans="1:31" ht="24.95" customHeight="1" thickTop="1" thickBot="1" x14ac:dyDescent="0.3">
      <c r="A29" s="145"/>
      <c r="B29" s="147"/>
      <c r="C29" s="118" t="s">
        <v>111</v>
      </c>
      <c r="D29" s="73">
        <v>32</v>
      </c>
      <c r="E29" s="43">
        <v>30</v>
      </c>
      <c r="F29" s="42">
        <f t="shared" si="0"/>
        <v>960</v>
      </c>
      <c r="G29" s="42">
        <f t="shared" si="1"/>
        <v>240</v>
      </c>
      <c r="H29" s="42">
        <f t="shared" si="2"/>
        <v>240</v>
      </c>
      <c r="I29" s="42">
        <f t="shared" si="2"/>
        <v>240</v>
      </c>
      <c r="J29" s="111">
        <f t="shared" si="2"/>
        <v>240</v>
      </c>
      <c r="K29" s="110" t="s">
        <v>3</v>
      </c>
      <c r="L29" s="15">
        <v>13</v>
      </c>
      <c r="M29" s="15">
        <v>2</v>
      </c>
      <c r="N29" s="15">
        <v>2</v>
      </c>
      <c r="O29" s="15">
        <v>4</v>
      </c>
      <c r="P29" s="15">
        <v>4</v>
      </c>
      <c r="Q29" s="15"/>
      <c r="R29" s="109"/>
      <c r="S29" s="105"/>
      <c r="T29" s="105"/>
      <c r="U29" s="105"/>
      <c r="V29" s="105"/>
      <c r="W29" s="105"/>
      <c r="X29" s="105"/>
      <c r="Y29" s="105"/>
      <c r="Z29" s="105"/>
      <c r="AA29" s="105"/>
      <c r="AB29" s="105"/>
      <c r="AC29" s="105"/>
      <c r="AD29" s="105"/>
      <c r="AE29" s="105"/>
    </row>
    <row r="30" spans="1:31" ht="24.95" customHeight="1" thickTop="1" thickBot="1" x14ac:dyDescent="0.3">
      <c r="A30" s="145"/>
      <c r="B30" s="147"/>
      <c r="C30" s="44" t="s">
        <v>100</v>
      </c>
      <c r="D30" s="73">
        <v>32</v>
      </c>
      <c r="E30" s="43">
        <v>1050</v>
      </c>
      <c r="F30" s="42">
        <f t="shared" si="0"/>
        <v>33600</v>
      </c>
      <c r="G30" s="42">
        <f t="shared" si="1"/>
        <v>8400</v>
      </c>
      <c r="H30" s="42">
        <f t="shared" si="2"/>
        <v>8400</v>
      </c>
      <c r="I30" s="42">
        <f t="shared" si="2"/>
        <v>8400</v>
      </c>
      <c r="J30" s="111">
        <f t="shared" si="2"/>
        <v>8400</v>
      </c>
      <c r="K30" s="110" t="s">
        <v>3</v>
      </c>
      <c r="L30" s="15">
        <v>13</v>
      </c>
      <c r="M30" s="15">
        <v>2</v>
      </c>
      <c r="N30" s="15">
        <v>2</v>
      </c>
      <c r="O30" s="15">
        <v>3</v>
      </c>
      <c r="P30" s="15">
        <v>1</v>
      </c>
      <c r="Q30" s="15"/>
      <c r="R30" s="109"/>
      <c r="S30" s="105"/>
      <c r="T30" s="105"/>
      <c r="U30" s="105"/>
      <c r="V30" s="105"/>
      <c r="W30" s="105"/>
      <c r="X30" s="105"/>
      <c r="Y30" s="105"/>
      <c r="Z30" s="105"/>
      <c r="AA30" s="105"/>
      <c r="AB30" s="105"/>
      <c r="AC30" s="105"/>
      <c r="AD30" s="105"/>
      <c r="AE30" s="105"/>
    </row>
    <row r="31" spans="1:31" ht="155.25" customHeight="1" thickTop="1" thickBot="1" x14ac:dyDescent="0.3">
      <c r="A31" s="146"/>
      <c r="B31" s="143"/>
      <c r="C31" s="117" t="s">
        <v>99</v>
      </c>
      <c r="D31" s="117">
        <v>32</v>
      </c>
      <c r="E31" s="17">
        <v>1050</v>
      </c>
      <c r="F31" s="42">
        <f t="shared" si="0"/>
        <v>33600</v>
      </c>
      <c r="G31" s="42">
        <f t="shared" si="1"/>
        <v>8400</v>
      </c>
      <c r="H31" s="42">
        <f t="shared" si="2"/>
        <v>8400</v>
      </c>
      <c r="I31" s="42">
        <f t="shared" si="2"/>
        <v>8400</v>
      </c>
      <c r="J31" s="42">
        <f t="shared" si="2"/>
        <v>8400</v>
      </c>
      <c r="K31" s="84" t="s">
        <v>3</v>
      </c>
      <c r="L31" s="15">
        <v>13</v>
      </c>
      <c r="M31" s="15">
        <v>2</v>
      </c>
      <c r="N31" s="15">
        <v>2</v>
      </c>
      <c r="O31" s="15">
        <v>3</v>
      </c>
      <c r="P31" s="15">
        <v>1</v>
      </c>
      <c r="Q31" s="15"/>
      <c r="R31" s="109"/>
      <c r="S31" s="105"/>
      <c r="T31" s="105"/>
      <c r="U31" s="105"/>
      <c r="V31" s="105"/>
      <c r="W31" s="105"/>
      <c r="X31" s="105"/>
      <c r="Y31" s="105"/>
      <c r="Z31" s="105"/>
      <c r="AA31" s="105"/>
      <c r="AB31" s="105"/>
      <c r="AC31" s="105"/>
      <c r="AD31" s="105"/>
      <c r="AE31" s="105"/>
    </row>
    <row r="32" spans="1:31" ht="24.95" customHeight="1" thickTop="1" thickBot="1" x14ac:dyDescent="0.3">
      <c r="A32" s="151" t="s">
        <v>110</v>
      </c>
      <c r="B32" s="142">
        <f>SUM(F32:F37)</f>
        <v>259664</v>
      </c>
      <c r="C32" s="11" t="s">
        <v>108</v>
      </c>
      <c r="D32" s="76">
        <v>480</v>
      </c>
      <c r="E32" s="43">
        <v>134.30000000000001</v>
      </c>
      <c r="F32" s="42">
        <f t="shared" si="0"/>
        <v>64464.000000000007</v>
      </c>
      <c r="G32" s="42">
        <f t="shared" si="1"/>
        <v>16116.000000000002</v>
      </c>
      <c r="H32" s="42">
        <f t="shared" si="2"/>
        <v>16116.000000000002</v>
      </c>
      <c r="I32" s="42">
        <f t="shared" si="2"/>
        <v>16116.000000000002</v>
      </c>
      <c r="J32" s="111">
        <f t="shared" si="2"/>
        <v>16116.000000000002</v>
      </c>
      <c r="K32" s="110" t="s">
        <v>3</v>
      </c>
      <c r="L32" s="15">
        <v>13</v>
      </c>
      <c r="M32" s="15">
        <v>2</v>
      </c>
      <c r="N32" s="15">
        <v>3</v>
      </c>
      <c r="O32" s="15">
        <v>7</v>
      </c>
      <c r="P32" s="15">
        <v>1</v>
      </c>
      <c r="Q32" s="15" t="s">
        <v>5</v>
      </c>
      <c r="R32" s="113"/>
      <c r="S32" s="113"/>
      <c r="T32" s="113"/>
      <c r="U32" s="112"/>
      <c r="V32" s="112"/>
      <c r="W32" s="112"/>
      <c r="X32" s="112"/>
      <c r="Y32" s="112"/>
      <c r="Z32" s="112"/>
      <c r="AA32" s="112"/>
      <c r="AB32" s="109"/>
      <c r="AC32" s="105"/>
      <c r="AD32" s="105"/>
      <c r="AE32" s="105"/>
    </row>
    <row r="33" spans="1:38" ht="24.95" customHeight="1" thickTop="1" thickBot="1" x14ac:dyDescent="0.3">
      <c r="A33" s="152"/>
      <c r="B33" s="147"/>
      <c r="C33" s="11" t="s">
        <v>63</v>
      </c>
      <c r="D33" s="67">
        <v>32</v>
      </c>
      <c r="E33" s="13">
        <v>1600</v>
      </c>
      <c r="F33" s="42">
        <f t="shared" si="0"/>
        <v>51200</v>
      </c>
      <c r="G33" s="42">
        <f t="shared" si="1"/>
        <v>12800</v>
      </c>
      <c r="H33" s="42">
        <f t="shared" si="2"/>
        <v>12800</v>
      </c>
      <c r="I33" s="42">
        <f t="shared" si="2"/>
        <v>12800</v>
      </c>
      <c r="J33" s="111">
        <f t="shared" si="2"/>
        <v>12800</v>
      </c>
      <c r="K33" s="110" t="s">
        <v>3</v>
      </c>
      <c r="L33" s="15">
        <v>13</v>
      </c>
      <c r="M33" s="15">
        <v>2</v>
      </c>
      <c r="N33" s="15">
        <v>3</v>
      </c>
      <c r="O33" s="15">
        <v>1</v>
      </c>
      <c r="P33" s="15">
        <v>1</v>
      </c>
      <c r="Q33" s="15"/>
      <c r="R33" s="109"/>
      <c r="S33" s="105"/>
      <c r="T33" s="105"/>
      <c r="U33" s="105"/>
      <c r="V33" s="105"/>
      <c r="W33" s="105"/>
      <c r="X33" s="105"/>
      <c r="Y33" s="105"/>
      <c r="Z33" s="105"/>
      <c r="AA33" s="105"/>
      <c r="AB33" s="105"/>
      <c r="AC33" s="105"/>
      <c r="AD33" s="105"/>
      <c r="AE33" s="105"/>
    </row>
    <row r="34" spans="1:38" ht="24.95" customHeight="1" thickTop="1" thickBot="1" x14ac:dyDescent="0.3">
      <c r="A34" s="152"/>
      <c r="B34" s="147"/>
      <c r="C34" s="11" t="s">
        <v>100</v>
      </c>
      <c r="D34" s="73">
        <v>32</v>
      </c>
      <c r="E34" s="43">
        <v>1050</v>
      </c>
      <c r="F34" s="42">
        <f t="shared" si="0"/>
        <v>33600</v>
      </c>
      <c r="G34" s="42">
        <f t="shared" si="1"/>
        <v>8400</v>
      </c>
      <c r="H34" s="42">
        <f t="shared" si="2"/>
        <v>8400</v>
      </c>
      <c r="I34" s="42">
        <f t="shared" si="2"/>
        <v>8400</v>
      </c>
      <c r="J34" s="111">
        <f t="shared" si="2"/>
        <v>8400</v>
      </c>
      <c r="K34" s="110" t="s">
        <v>3</v>
      </c>
      <c r="L34" s="15">
        <v>13</v>
      </c>
      <c r="M34" s="15">
        <v>2</v>
      </c>
      <c r="N34" s="15">
        <v>2</v>
      </c>
      <c r="O34" s="15">
        <v>3</v>
      </c>
      <c r="P34" s="15">
        <v>1</v>
      </c>
      <c r="Q34" s="15"/>
      <c r="R34" s="113"/>
      <c r="S34" s="113"/>
      <c r="T34" s="113"/>
      <c r="U34" s="112"/>
      <c r="V34" s="112"/>
      <c r="W34" s="112"/>
      <c r="X34" s="112"/>
      <c r="Y34" s="112"/>
      <c r="Z34" s="112"/>
      <c r="AA34" s="112"/>
      <c r="AB34" s="109"/>
      <c r="AC34" s="105"/>
      <c r="AD34" s="105"/>
      <c r="AE34" s="105"/>
    </row>
    <row r="35" spans="1:38" ht="24.95" customHeight="1" thickTop="1" thickBot="1" x14ac:dyDescent="0.3">
      <c r="A35" s="152"/>
      <c r="B35" s="147"/>
      <c r="C35" s="11" t="s">
        <v>109</v>
      </c>
      <c r="D35" s="117">
        <v>32</v>
      </c>
      <c r="E35" s="17">
        <v>1050</v>
      </c>
      <c r="F35" s="42">
        <f t="shared" si="0"/>
        <v>33600</v>
      </c>
      <c r="G35" s="42">
        <f t="shared" si="1"/>
        <v>8400</v>
      </c>
      <c r="H35" s="42">
        <f t="shared" si="2"/>
        <v>8400</v>
      </c>
      <c r="I35" s="42">
        <f t="shared" si="2"/>
        <v>8400</v>
      </c>
      <c r="J35" s="111">
        <f t="shared" si="2"/>
        <v>8400</v>
      </c>
      <c r="K35" s="110" t="s">
        <v>3</v>
      </c>
      <c r="L35" s="15">
        <v>13</v>
      </c>
      <c r="M35" s="15">
        <v>2</v>
      </c>
      <c r="N35" s="15">
        <v>2</v>
      </c>
      <c r="O35" s="15">
        <v>3</v>
      </c>
      <c r="P35" s="15">
        <v>1</v>
      </c>
      <c r="Q35" s="15"/>
      <c r="R35" s="113"/>
      <c r="S35" s="113"/>
      <c r="T35" s="113"/>
      <c r="U35" s="112"/>
      <c r="V35" s="112"/>
      <c r="W35" s="112"/>
      <c r="X35" s="112"/>
      <c r="Y35" s="112"/>
      <c r="Z35" s="112"/>
      <c r="AA35" s="112"/>
      <c r="AB35" s="109"/>
      <c r="AC35" s="105"/>
      <c r="AD35" s="105"/>
      <c r="AE35" s="105"/>
    </row>
    <row r="36" spans="1:38" ht="24.95" customHeight="1" thickTop="1" thickBot="1" x14ac:dyDescent="0.3">
      <c r="A36" s="152"/>
      <c r="B36" s="147"/>
      <c r="C36" s="11" t="s">
        <v>108</v>
      </c>
      <c r="D36" s="116">
        <v>256</v>
      </c>
      <c r="E36" s="115">
        <v>150</v>
      </c>
      <c r="F36" s="42">
        <f t="shared" si="0"/>
        <v>38400</v>
      </c>
      <c r="G36" s="42">
        <f t="shared" si="1"/>
        <v>9600</v>
      </c>
      <c r="H36" s="42">
        <f t="shared" si="2"/>
        <v>9600</v>
      </c>
      <c r="I36" s="42">
        <f t="shared" si="2"/>
        <v>9600</v>
      </c>
      <c r="J36" s="111">
        <f t="shared" si="2"/>
        <v>9600</v>
      </c>
      <c r="K36" s="110" t="s">
        <v>3</v>
      </c>
      <c r="L36" s="15">
        <v>13</v>
      </c>
      <c r="M36" s="15">
        <v>2</v>
      </c>
      <c r="N36" s="15">
        <v>3</v>
      </c>
      <c r="O36" s="15">
        <v>7</v>
      </c>
      <c r="P36" s="15">
        <v>1</v>
      </c>
      <c r="Q36" s="15" t="s">
        <v>5</v>
      </c>
      <c r="R36" s="112"/>
      <c r="S36" s="112"/>
      <c r="T36" s="112"/>
      <c r="U36" s="112"/>
      <c r="V36" s="114"/>
      <c r="W36" s="113"/>
      <c r="X36" s="113"/>
      <c r="Y36" s="113"/>
      <c r="Z36" s="113"/>
      <c r="AA36" s="113"/>
      <c r="AB36" s="112"/>
      <c r="AC36" s="112"/>
      <c r="AD36" s="112"/>
      <c r="AE36" s="112"/>
      <c r="AF36" s="112"/>
      <c r="AG36" s="112"/>
      <c r="AH36" s="112"/>
      <c r="AI36" s="109"/>
      <c r="AJ36" s="105"/>
      <c r="AK36" s="105"/>
      <c r="AL36" s="105"/>
    </row>
    <row r="37" spans="1:38" ht="16.5" customHeight="1" thickTop="1" thickBot="1" x14ac:dyDescent="0.3">
      <c r="A37" s="153"/>
      <c r="B37" s="143"/>
      <c r="C37" s="11" t="s">
        <v>65</v>
      </c>
      <c r="D37" s="67">
        <v>32</v>
      </c>
      <c r="E37" s="13">
        <v>1200</v>
      </c>
      <c r="F37" s="42">
        <f t="shared" si="0"/>
        <v>38400</v>
      </c>
      <c r="G37" s="42">
        <f t="shared" si="1"/>
        <v>9600</v>
      </c>
      <c r="H37" s="42">
        <f t="shared" si="2"/>
        <v>9600</v>
      </c>
      <c r="I37" s="42">
        <f t="shared" si="2"/>
        <v>9600</v>
      </c>
      <c r="J37" s="111">
        <f t="shared" si="2"/>
        <v>9600</v>
      </c>
      <c r="K37" s="110" t="s">
        <v>3</v>
      </c>
      <c r="L37" s="15">
        <v>13</v>
      </c>
      <c r="M37" s="15">
        <v>2</v>
      </c>
      <c r="N37" s="15">
        <v>3</v>
      </c>
      <c r="O37" s="15">
        <v>1</v>
      </c>
      <c r="P37" s="15">
        <v>1</v>
      </c>
      <c r="Q37" s="15"/>
      <c r="R37" s="109"/>
      <c r="S37" s="105"/>
      <c r="T37" s="105"/>
      <c r="U37" s="105"/>
      <c r="V37" s="105"/>
      <c r="W37" s="105"/>
      <c r="X37" s="105"/>
      <c r="Y37" s="105"/>
      <c r="Z37" s="105"/>
      <c r="AA37" s="105"/>
      <c r="AB37" s="105"/>
      <c r="AC37" s="105"/>
      <c r="AD37" s="105"/>
      <c r="AE37" s="105"/>
    </row>
    <row r="38" spans="1:38" s="27" customFormat="1" ht="14.25" customHeight="1" thickBot="1" x14ac:dyDescent="0.3">
      <c r="A38" s="148" t="s">
        <v>45</v>
      </c>
      <c r="B38" s="150" t="s">
        <v>44</v>
      </c>
      <c r="C38" s="190" t="s">
        <v>43</v>
      </c>
      <c r="D38" s="190" t="s">
        <v>42</v>
      </c>
      <c r="E38" s="190" t="s">
        <v>41</v>
      </c>
      <c r="F38" s="209" t="s">
        <v>40</v>
      </c>
      <c r="G38" s="180" t="s">
        <v>39</v>
      </c>
      <c r="H38" s="181"/>
      <c r="I38" s="181"/>
      <c r="J38" s="182"/>
      <c r="K38" s="195" t="s">
        <v>38</v>
      </c>
      <c r="L38" s="196"/>
      <c r="M38" s="201" t="s">
        <v>37</v>
      </c>
      <c r="N38" s="202"/>
      <c r="O38" s="202"/>
      <c r="P38" s="202"/>
      <c r="Q38" s="202"/>
      <c r="R38" s="108"/>
      <c r="S38" s="107"/>
      <c r="T38" s="107"/>
      <c r="U38" s="107"/>
      <c r="V38" s="107"/>
      <c r="W38" s="107"/>
      <c r="X38" s="107"/>
      <c r="Y38" s="107"/>
      <c r="Z38" s="107"/>
      <c r="AA38" s="107"/>
      <c r="AB38" s="107"/>
      <c r="AC38" s="107"/>
      <c r="AD38" s="107"/>
      <c r="AE38" s="107"/>
    </row>
    <row r="39" spans="1:38" s="27" customFormat="1" ht="12.75" customHeight="1" x14ac:dyDescent="0.25">
      <c r="A39" s="149"/>
      <c r="B39" s="149"/>
      <c r="C39" s="178"/>
      <c r="D39" s="178"/>
      <c r="E39" s="178"/>
      <c r="F39" s="210"/>
      <c r="G39" s="30" t="s">
        <v>21</v>
      </c>
      <c r="H39" s="28" t="s">
        <v>20</v>
      </c>
      <c r="I39" s="28" t="s">
        <v>19</v>
      </c>
      <c r="J39" s="29" t="s">
        <v>18</v>
      </c>
      <c r="K39" s="197"/>
      <c r="L39" s="198"/>
      <c r="M39" s="201"/>
      <c r="N39" s="202"/>
      <c r="O39" s="202"/>
      <c r="P39" s="202"/>
      <c r="Q39" s="202"/>
      <c r="R39" s="108"/>
      <c r="S39" s="107"/>
      <c r="T39" s="107"/>
      <c r="U39" s="107"/>
      <c r="V39" s="107"/>
      <c r="W39" s="107"/>
      <c r="X39" s="107"/>
      <c r="Y39" s="107"/>
      <c r="Z39" s="107"/>
      <c r="AA39" s="107"/>
      <c r="AB39" s="107"/>
      <c r="AC39" s="107"/>
      <c r="AD39" s="107"/>
      <c r="AE39" s="107"/>
    </row>
    <row r="40" spans="1:38" ht="153" customHeight="1" x14ac:dyDescent="0.25">
      <c r="A40" s="54" t="s">
        <v>107</v>
      </c>
      <c r="B40" s="54" t="s">
        <v>106</v>
      </c>
      <c r="C40" s="33" t="s">
        <v>105</v>
      </c>
      <c r="D40" s="35" t="s">
        <v>104</v>
      </c>
      <c r="E40" s="33">
        <v>3</v>
      </c>
      <c r="F40" s="33">
        <v>3</v>
      </c>
      <c r="G40" s="88" t="s">
        <v>0</v>
      </c>
      <c r="H40" s="33">
        <v>1</v>
      </c>
      <c r="I40" s="33">
        <v>1</v>
      </c>
      <c r="J40" s="33">
        <v>1</v>
      </c>
      <c r="K40" s="205">
        <f>SUM(B44:B51)</f>
        <v>167750.09999999998</v>
      </c>
      <c r="L40" s="206"/>
      <c r="M40" s="175"/>
      <c r="N40" s="176"/>
      <c r="O40" s="176"/>
      <c r="P40" s="176"/>
      <c r="Q40" s="176"/>
      <c r="R40" s="106"/>
      <c r="S40" s="105"/>
      <c r="T40" s="105"/>
      <c r="U40" s="105"/>
      <c r="V40" s="105"/>
      <c r="W40" s="105"/>
      <c r="X40" s="105"/>
      <c r="Y40" s="105"/>
      <c r="Z40" s="105"/>
      <c r="AA40" s="105"/>
      <c r="AB40" s="105"/>
      <c r="AC40" s="105"/>
      <c r="AD40" s="105"/>
      <c r="AE40" s="105"/>
    </row>
    <row r="41" spans="1:38" ht="27.75" customHeight="1" thickBot="1" x14ac:dyDescent="0.3">
      <c r="A41" s="177" t="s">
        <v>32</v>
      </c>
      <c r="B41" s="177"/>
      <c r="C41" s="177"/>
      <c r="D41" s="177"/>
      <c r="E41" s="177"/>
      <c r="F41" s="177"/>
      <c r="G41" s="177"/>
      <c r="H41" s="177"/>
      <c r="I41" s="177"/>
      <c r="J41" s="177"/>
      <c r="K41" s="177"/>
      <c r="L41" s="177"/>
      <c r="M41" s="31"/>
      <c r="N41" s="31"/>
      <c r="O41" s="31"/>
      <c r="P41" s="31"/>
      <c r="Q41" s="31"/>
      <c r="R41" s="32"/>
    </row>
    <row r="42" spans="1:38" s="27" customFormat="1" ht="16.5" thickBot="1" x14ac:dyDescent="0.3">
      <c r="A42" s="154" t="s">
        <v>31</v>
      </c>
      <c r="B42" s="179" t="s">
        <v>30</v>
      </c>
      <c r="C42" s="180" t="s">
        <v>29</v>
      </c>
      <c r="D42" s="181"/>
      <c r="E42" s="181"/>
      <c r="F42" s="182"/>
      <c r="G42" s="180" t="s">
        <v>28</v>
      </c>
      <c r="H42" s="183"/>
      <c r="I42" s="183"/>
      <c r="J42" s="183"/>
      <c r="K42" s="184" t="s">
        <v>27</v>
      </c>
      <c r="L42" s="186" t="s">
        <v>26</v>
      </c>
      <c r="M42" s="183"/>
      <c r="N42" s="183"/>
      <c r="O42" s="183"/>
      <c r="P42" s="187"/>
      <c r="Q42" s="188"/>
      <c r="R42" s="38"/>
    </row>
    <row r="43" spans="1:38" s="27" customFormat="1" ht="33.75" customHeight="1" thickBot="1" x14ac:dyDescent="0.3">
      <c r="A43" s="178"/>
      <c r="B43" s="178"/>
      <c r="C43" s="30" t="s">
        <v>25</v>
      </c>
      <c r="D43" s="28" t="s">
        <v>24</v>
      </c>
      <c r="E43" s="28" t="s">
        <v>23</v>
      </c>
      <c r="F43" s="28" t="s">
        <v>22</v>
      </c>
      <c r="G43" s="28" t="s">
        <v>21</v>
      </c>
      <c r="H43" s="28" t="s">
        <v>20</v>
      </c>
      <c r="I43" s="28" t="s">
        <v>19</v>
      </c>
      <c r="J43" s="29" t="s">
        <v>18</v>
      </c>
      <c r="K43" s="185"/>
      <c r="L43" s="30" t="s">
        <v>17</v>
      </c>
      <c r="M43" s="28" t="s">
        <v>16</v>
      </c>
      <c r="N43" s="28" t="s">
        <v>15</v>
      </c>
      <c r="O43" s="28" t="s">
        <v>14</v>
      </c>
      <c r="P43" s="28" t="s">
        <v>13</v>
      </c>
      <c r="Q43" s="28" t="s">
        <v>12</v>
      </c>
      <c r="R43" s="38"/>
    </row>
    <row r="44" spans="1:38" ht="24.95" customHeight="1" thickTop="1" thickBot="1" x14ac:dyDescent="0.3">
      <c r="A44" s="164" t="s">
        <v>103</v>
      </c>
      <c r="B44" s="142">
        <f>SUM(F44:F49)</f>
        <v>84332.7</v>
      </c>
      <c r="C44" s="44" t="s">
        <v>102</v>
      </c>
      <c r="D44" s="102">
        <v>189</v>
      </c>
      <c r="E44" s="103">
        <v>134.30000000000001</v>
      </c>
      <c r="F44" s="103">
        <f t="shared" ref="F44:F51" si="3">+D44*E44</f>
        <v>25382.7</v>
      </c>
      <c r="G44" s="103">
        <f t="shared" ref="G44:G51" si="4">+F44/4</f>
        <v>6345.6750000000002</v>
      </c>
      <c r="H44" s="103">
        <f t="shared" ref="H44:J51" si="5">+$G44</f>
        <v>6345.6750000000002</v>
      </c>
      <c r="I44" s="103">
        <f t="shared" si="5"/>
        <v>6345.6750000000002</v>
      </c>
      <c r="J44" s="103">
        <f t="shared" si="5"/>
        <v>6345.6750000000002</v>
      </c>
      <c r="K44" s="12" t="s">
        <v>3</v>
      </c>
      <c r="L44" s="40">
        <v>13</v>
      </c>
      <c r="M44" s="40">
        <v>2</v>
      </c>
      <c r="N44" s="102">
        <v>3</v>
      </c>
      <c r="O44" s="102">
        <v>7</v>
      </c>
      <c r="P44" s="102">
        <v>1</v>
      </c>
      <c r="Q44" s="102" t="s">
        <v>5</v>
      </c>
      <c r="R44" s="32"/>
    </row>
    <row r="45" spans="1:38" ht="24.95" customHeight="1" thickTop="1" thickBot="1" x14ac:dyDescent="0.3">
      <c r="A45" s="141"/>
      <c r="B45" s="147"/>
      <c r="C45" s="44" t="s">
        <v>101</v>
      </c>
      <c r="D45" s="73">
        <v>15</v>
      </c>
      <c r="E45" s="104">
        <v>30</v>
      </c>
      <c r="F45" s="103">
        <f t="shared" si="3"/>
        <v>450</v>
      </c>
      <c r="G45" s="103">
        <f t="shared" si="4"/>
        <v>112.5</v>
      </c>
      <c r="H45" s="103">
        <f t="shared" si="5"/>
        <v>112.5</v>
      </c>
      <c r="I45" s="103">
        <f t="shared" si="5"/>
        <v>112.5</v>
      </c>
      <c r="J45" s="103">
        <f t="shared" si="5"/>
        <v>112.5</v>
      </c>
      <c r="K45" s="12" t="s">
        <v>3</v>
      </c>
      <c r="L45" s="40">
        <v>13</v>
      </c>
      <c r="M45" s="40">
        <v>2</v>
      </c>
      <c r="N45" s="102">
        <v>2</v>
      </c>
      <c r="O45" s="102">
        <v>4</v>
      </c>
      <c r="P45" s="102">
        <v>4</v>
      </c>
      <c r="Q45" s="102"/>
      <c r="R45" s="32"/>
    </row>
    <row r="46" spans="1:38" ht="24.95" customHeight="1" thickTop="1" thickBot="1" x14ac:dyDescent="0.3">
      <c r="A46" s="141"/>
      <c r="B46" s="147"/>
      <c r="C46" s="44" t="s">
        <v>100</v>
      </c>
      <c r="D46" s="73">
        <v>15</v>
      </c>
      <c r="E46" s="104">
        <v>1050</v>
      </c>
      <c r="F46" s="103">
        <f t="shared" si="3"/>
        <v>15750</v>
      </c>
      <c r="G46" s="103">
        <f t="shared" si="4"/>
        <v>3937.5</v>
      </c>
      <c r="H46" s="103">
        <f t="shared" si="5"/>
        <v>3937.5</v>
      </c>
      <c r="I46" s="103">
        <f t="shared" si="5"/>
        <v>3937.5</v>
      </c>
      <c r="J46" s="103">
        <f t="shared" si="5"/>
        <v>3937.5</v>
      </c>
      <c r="K46" s="12" t="s">
        <v>3</v>
      </c>
      <c r="L46" s="40">
        <v>13</v>
      </c>
      <c r="M46" s="40">
        <v>2</v>
      </c>
      <c r="N46" s="102">
        <v>2</v>
      </c>
      <c r="O46" s="102">
        <v>3</v>
      </c>
      <c r="P46" s="102">
        <v>1</v>
      </c>
      <c r="Q46" s="102"/>
      <c r="R46" s="32"/>
    </row>
    <row r="47" spans="1:38" ht="24.95" customHeight="1" thickTop="1" thickBot="1" x14ac:dyDescent="0.3">
      <c r="A47" s="141"/>
      <c r="B47" s="147"/>
      <c r="C47" s="44" t="s">
        <v>99</v>
      </c>
      <c r="D47" s="73">
        <v>15</v>
      </c>
      <c r="E47" s="104">
        <v>1050</v>
      </c>
      <c r="F47" s="103">
        <f t="shared" si="3"/>
        <v>15750</v>
      </c>
      <c r="G47" s="103">
        <f t="shared" si="4"/>
        <v>3937.5</v>
      </c>
      <c r="H47" s="103">
        <f t="shared" si="5"/>
        <v>3937.5</v>
      </c>
      <c r="I47" s="103">
        <f t="shared" si="5"/>
        <v>3937.5</v>
      </c>
      <c r="J47" s="103">
        <f t="shared" si="5"/>
        <v>3937.5</v>
      </c>
      <c r="K47" s="12" t="s">
        <v>3</v>
      </c>
      <c r="L47" s="40">
        <v>13</v>
      </c>
      <c r="M47" s="40">
        <v>2</v>
      </c>
      <c r="N47" s="102">
        <v>2</v>
      </c>
      <c r="O47" s="102">
        <v>3</v>
      </c>
      <c r="P47" s="102">
        <v>1</v>
      </c>
      <c r="Q47" s="102"/>
      <c r="R47" s="32"/>
    </row>
    <row r="48" spans="1:38" ht="24.95" customHeight="1" thickTop="1" thickBot="1" x14ac:dyDescent="0.3">
      <c r="A48" s="141"/>
      <c r="B48" s="147"/>
      <c r="C48" s="44" t="s">
        <v>51</v>
      </c>
      <c r="D48" s="73">
        <v>900</v>
      </c>
      <c r="E48" s="104">
        <v>15</v>
      </c>
      <c r="F48" s="103">
        <f t="shared" si="3"/>
        <v>13500</v>
      </c>
      <c r="G48" s="103">
        <f t="shared" si="4"/>
        <v>3375</v>
      </c>
      <c r="H48" s="103">
        <f t="shared" si="5"/>
        <v>3375</v>
      </c>
      <c r="I48" s="103">
        <f t="shared" si="5"/>
        <v>3375</v>
      </c>
      <c r="J48" s="103">
        <f t="shared" si="5"/>
        <v>3375</v>
      </c>
      <c r="K48" s="12" t="s">
        <v>3</v>
      </c>
      <c r="L48" s="40">
        <v>13</v>
      </c>
      <c r="M48" s="40">
        <v>2</v>
      </c>
      <c r="N48" s="102">
        <v>3</v>
      </c>
      <c r="O48" s="102">
        <v>3</v>
      </c>
      <c r="P48" s="102">
        <v>3</v>
      </c>
      <c r="Q48" s="102"/>
      <c r="R48" s="32"/>
    </row>
    <row r="49" spans="1:18" ht="20.25" customHeight="1" thickTop="1" thickBot="1" x14ac:dyDescent="0.3">
      <c r="A49" s="165"/>
      <c r="B49" s="143"/>
      <c r="C49" s="44" t="s">
        <v>50</v>
      </c>
      <c r="D49" s="73">
        <v>900</v>
      </c>
      <c r="E49" s="104">
        <v>15</v>
      </c>
      <c r="F49" s="103">
        <f t="shared" si="3"/>
        <v>13500</v>
      </c>
      <c r="G49" s="103">
        <f t="shared" si="4"/>
        <v>3375</v>
      </c>
      <c r="H49" s="103">
        <f t="shared" si="5"/>
        <v>3375</v>
      </c>
      <c r="I49" s="103">
        <f t="shared" si="5"/>
        <v>3375</v>
      </c>
      <c r="J49" s="103">
        <f t="shared" si="5"/>
        <v>3375</v>
      </c>
      <c r="K49" s="12" t="s">
        <v>3</v>
      </c>
      <c r="L49" s="40">
        <v>13</v>
      </c>
      <c r="M49" s="40">
        <v>2</v>
      </c>
      <c r="N49" s="102">
        <v>3</v>
      </c>
      <c r="O49" s="102">
        <v>3</v>
      </c>
      <c r="P49" s="102">
        <v>3</v>
      </c>
      <c r="Q49" s="102"/>
      <c r="R49" s="32"/>
    </row>
    <row r="50" spans="1:18" ht="24.95" customHeight="1" thickTop="1" thickBot="1" x14ac:dyDescent="0.3">
      <c r="A50" s="166" t="s">
        <v>98</v>
      </c>
      <c r="B50" s="142">
        <f>SUM(F50:F51)</f>
        <v>83417.399999999994</v>
      </c>
      <c r="C50" s="45" t="s">
        <v>97</v>
      </c>
      <c r="D50" s="102">
        <v>18</v>
      </c>
      <c r="E50" s="103">
        <v>134.30000000000001</v>
      </c>
      <c r="F50" s="103">
        <f t="shared" si="3"/>
        <v>2417.4</v>
      </c>
      <c r="G50" s="103">
        <f t="shared" si="4"/>
        <v>604.35</v>
      </c>
      <c r="H50" s="103">
        <f t="shared" si="5"/>
        <v>604.35</v>
      </c>
      <c r="I50" s="103">
        <f t="shared" si="5"/>
        <v>604.35</v>
      </c>
      <c r="J50" s="103">
        <f t="shared" si="5"/>
        <v>604.35</v>
      </c>
      <c r="K50" s="12" t="s">
        <v>3</v>
      </c>
      <c r="L50" s="40">
        <v>13</v>
      </c>
      <c r="M50" s="40">
        <v>2</v>
      </c>
      <c r="N50" s="102">
        <v>3</v>
      </c>
      <c r="O50" s="102">
        <v>7</v>
      </c>
      <c r="P50" s="102">
        <v>1</v>
      </c>
      <c r="Q50" s="102" t="s">
        <v>5</v>
      </c>
      <c r="R50" s="32"/>
    </row>
    <row r="51" spans="1:18" ht="24" customHeight="1" thickTop="1" x14ac:dyDescent="0.25">
      <c r="A51" s="167"/>
      <c r="B51" s="147"/>
      <c r="C51" s="50" t="s">
        <v>65</v>
      </c>
      <c r="D51" s="60">
        <v>135</v>
      </c>
      <c r="E51" s="59">
        <v>600</v>
      </c>
      <c r="F51" s="103">
        <f t="shared" si="3"/>
        <v>81000</v>
      </c>
      <c r="G51" s="103">
        <f t="shared" si="4"/>
        <v>20250</v>
      </c>
      <c r="H51" s="103">
        <f t="shared" si="5"/>
        <v>20250</v>
      </c>
      <c r="I51" s="103">
        <f t="shared" si="5"/>
        <v>20250</v>
      </c>
      <c r="J51" s="103">
        <f t="shared" si="5"/>
        <v>20250</v>
      </c>
      <c r="K51" s="12" t="s">
        <v>3</v>
      </c>
      <c r="L51" s="40">
        <v>13</v>
      </c>
      <c r="M51" s="40">
        <v>2</v>
      </c>
      <c r="N51" s="102">
        <v>3</v>
      </c>
      <c r="O51" s="102">
        <v>1</v>
      </c>
      <c r="P51" s="102">
        <v>1</v>
      </c>
      <c r="Q51" s="102"/>
      <c r="R51" s="32"/>
    </row>
    <row r="52" spans="1:18" s="27" customFormat="1" ht="30" hidden="1" customHeight="1" thickBot="1" x14ac:dyDescent="0.3">
      <c r="A52" s="154" t="s">
        <v>45</v>
      </c>
      <c r="B52" s="190" t="s">
        <v>44</v>
      </c>
      <c r="C52" s="190" t="s">
        <v>43</v>
      </c>
      <c r="D52" s="190" t="s">
        <v>42</v>
      </c>
      <c r="E52" s="190" t="s">
        <v>41</v>
      </c>
      <c r="F52" s="179" t="s">
        <v>40</v>
      </c>
      <c r="G52" s="180" t="s">
        <v>39</v>
      </c>
      <c r="H52" s="181"/>
      <c r="I52" s="181"/>
      <c r="J52" s="182"/>
      <c r="K52" s="195" t="s">
        <v>38</v>
      </c>
      <c r="L52" s="196"/>
      <c r="M52" s="201" t="s">
        <v>37</v>
      </c>
      <c r="N52" s="202"/>
      <c r="O52" s="202"/>
      <c r="P52" s="202"/>
      <c r="Q52" s="203"/>
      <c r="R52" s="38"/>
    </row>
    <row r="53" spans="1:18" s="27" customFormat="1" ht="34.5" hidden="1" customHeight="1" x14ac:dyDescent="0.25">
      <c r="A53" s="155"/>
      <c r="B53" s="191"/>
      <c r="C53" s="191"/>
      <c r="D53" s="191"/>
      <c r="E53" s="191"/>
      <c r="F53" s="192"/>
      <c r="G53" s="30" t="s">
        <v>21</v>
      </c>
      <c r="H53" s="28" t="s">
        <v>20</v>
      </c>
      <c r="I53" s="28" t="s">
        <v>19</v>
      </c>
      <c r="J53" s="29" t="s">
        <v>18</v>
      </c>
      <c r="K53" s="197"/>
      <c r="L53" s="198"/>
      <c r="M53" s="201"/>
      <c r="N53" s="202"/>
      <c r="O53" s="202"/>
      <c r="P53" s="202"/>
      <c r="Q53" s="203"/>
      <c r="R53" s="38"/>
    </row>
    <row r="54" spans="1:18" ht="33.75" customHeight="1" x14ac:dyDescent="0.25">
      <c r="A54" s="37" t="s">
        <v>96</v>
      </c>
      <c r="B54" s="36" t="s">
        <v>95</v>
      </c>
      <c r="C54" s="88" t="s">
        <v>34</v>
      </c>
      <c r="D54" s="35" t="s">
        <v>33</v>
      </c>
      <c r="E54" s="34">
        <v>245</v>
      </c>
      <c r="F54" s="33">
        <v>1250</v>
      </c>
      <c r="G54" s="33">
        <v>312</v>
      </c>
      <c r="H54" s="33">
        <v>312</v>
      </c>
      <c r="I54" s="33">
        <v>312</v>
      </c>
      <c r="J54" s="33">
        <v>312</v>
      </c>
      <c r="K54" s="205">
        <f>SUM(B58:B65)</f>
        <v>647644.69999999995</v>
      </c>
      <c r="L54" s="206"/>
      <c r="M54" s="175"/>
      <c r="N54" s="176"/>
      <c r="O54" s="176"/>
      <c r="P54" s="176"/>
      <c r="Q54" s="189"/>
      <c r="R54" s="32"/>
    </row>
    <row r="55" spans="1:18" ht="19.5" thickBot="1" x14ac:dyDescent="0.35">
      <c r="A55" s="168" t="s">
        <v>32</v>
      </c>
      <c r="B55" s="168"/>
      <c r="C55" s="168"/>
      <c r="D55" s="168"/>
      <c r="E55" s="168"/>
      <c r="F55" s="168"/>
      <c r="G55" s="168"/>
      <c r="H55" s="168"/>
      <c r="I55" s="168"/>
      <c r="J55" s="168"/>
      <c r="K55" s="168"/>
      <c r="L55" s="168"/>
      <c r="M55" s="32"/>
      <c r="N55" s="32"/>
      <c r="O55" s="32"/>
      <c r="P55" s="32"/>
      <c r="Q55" s="32"/>
      <c r="R55" s="32"/>
    </row>
    <row r="56" spans="1:18" s="27" customFormat="1" ht="16.5" thickBot="1" x14ac:dyDescent="0.3">
      <c r="A56" s="148" t="s">
        <v>31</v>
      </c>
      <c r="B56" s="211" t="s">
        <v>30</v>
      </c>
      <c r="C56" s="180" t="s">
        <v>29</v>
      </c>
      <c r="D56" s="212"/>
      <c r="E56" s="212"/>
      <c r="F56" s="213"/>
      <c r="G56" s="180" t="s">
        <v>28</v>
      </c>
      <c r="H56" s="186"/>
      <c r="I56" s="186"/>
      <c r="J56" s="214"/>
      <c r="K56" s="207" t="s">
        <v>27</v>
      </c>
      <c r="L56" s="180" t="s">
        <v>26</v>
      </c>
      <c r="M56" s="186"/>
      <c r="N56" s="186"/>
      <c r="O56" s="186"/>
      <c r="P56" s="199"/>
      <c r="Q56" s="200"/>
      <c r="R56" s="38"/>
    </row>
    <row r="57" spans="1:18" s="27" customFormat="1" ht="19.5" customHeight="1" x14ac:dyDescent="0.25">
      <c r="A57" s="149"/>
      <c r="B57" s="149"/>
      <c r="C57" s="30" t="s">
        <v>25</v>
      </c>
      <c r="D57" s="28" t="s">
        <v>24</v>
      </c>
      <c r="E57" s="28" t="s">
        <v>23</v>
      </c>
      <c r="F57" s="28" t="s">
        <v>22</v>
      </c>
      <c r="G57" s="28" t="s">
        <v>21</v>
      </c>
      <c r="H57" s="28" t="s">
        <v>20</v>
      </c>
      <c r="I57" s="28" t="s">
        <v>19</v>
      </c>
      <c r="J57" s="29" t="s">
        <v>18</v>
      </c>
      <c r="K57" s="208"/>
      <c r="L57" s="28" t="s">
        <v>17</v>
      </c>
      <c r="M57" s="28" t="s">
        <v>16</v>
      </c>
      <c r="N57" s="28" t="s">
        <v>15</v>
      </c>
      <c r="O57" s="28" t="s">
        <v>14</v>
      </c>
      <c r="P57" s="28" t="s">
        <v>13</v>
      </c>
      <c r="Q57" s="28" t="s">
        <v>12</v>
      </c>
      <c r="R57" s="38"/>
    </row>
    <row r="58" spans="1:18" ht="30" customHeight="1" x14ac:dyDescent="0.25">
      <c r="A58" s="151" t="s">
        <v>94</v>
      </c>
      <c r="B58" s="142">
        <f>SUM(F58:F61)</f>
        <v>172772.7</v>
      </c>
      <c r="C58" s="100" t="s">
        <v>9</v>
      </c>
      <c r="D58" s="101">
        <v>35</v>
      </c>
      <c r="E58" s="92">
        <v>1050</v>
      </c>
      <c r="F58" s="92">
        <f t="shared" ref="F58:F65" si="6">+D58*E58</f>
        <v>36750</v>
      </c>
      <c r="G58" s="92">
        <f>+F58/4</f>
        <v>9187.5</v>
      </c>
      <c r="H58" s="92">
        <f t="shared" ref="H58:J61" si="7">+$G58</f>
        <v>9187.5</v>
      </c>
      <c r="I58" s="92">
        <f t="shared" si="7"/>
        <v>9187.5</v>
      </c>
      <c r="J58" s="91">
        <f t="shared" si="7"/>
        <v>9187.5</v>
      </c>
      <c r="K58" s="40" t="s">
        <v>3</v>
      </c>
      <c r="L58" s="97">
        <v>13</v>
      </c>
      <c r="M58" s="97">
        <v>2</v>
      </c>
      <c r="N58" s="40">
        <v>2</v>
      </c>
      <c r="O58" s="40">
        <v>3</v>
      </c>
      <c r="P58" s="40">
        <v>1</v>
      </c>
      <c r="Q58" s="40"/>
      <c r="R58" s="32"/>
    </row>
    <row r="59" spans="1:18" ht="30" customHeight="1" x14ac:dyDescent="0.25">
      <c r="A59" s="152"/>
      <c r="B59" s="173"/>
      <c r="C59" s="100" t="s">
        <v>8</v>
      </c>
      <c r="D59" s="101">
        <v>35</v>
      </c>
      <c r="E59" s="92">
        <v>1050</v>
      </c>
      <c r="F59" s="92">
        <f t="shared" si="6"/>
        <v>36750</v>
      </c>
      <c r="G59" s="92">
        <f>+F59/4</f>
        <v>9187.5</v>
      </c>
      <c r="H59" s="92">
        <f t="shared" si="7"/>
        <v>9187.5</v>
      </c>
      <c r="I59" s="92">
        <f t="shared" si="7"/>
        <v>9187.5</v>
      </c>
      <c r="J59" s="91">
        <f t="shared" si="7"/>
        <v>9187.5</v>
      </c>
      <c r="K59" s="40" t="s">
        <v>3</v>
      </c>
      <c r="L59" s="97">
        <v>13</v>
      </c>
      <c r="M59" s="97">
        <v>2</v>
      </c>
      <c r="N59" s="40">
        <v>2</v>
      </c>
      <c r="O59" s="40">
        <v>3</v>
      </c>
      <c r="P59" s="40">
        <v>1</v>
      </c>
      <c r="Q59" s="40"/>
      <c r="R59" s="32"/>
    </row>
    <row r="60" spans="1:18" ht="30" customHeight="1" x14ac:dyDescent="0.25">
      <c r="A60" s="152"/>
      <c r="B60" s="173"/>
      <c r="C60" s="100" t="s">
        <v>7</v>
      </c>
      <c r="D60" s="101">
        <v>32</v>
      </c>
      <c r="E60" s="92">
        <v>1050</v>
      </c>
      <c r="F60" s="92">
        <f t="shared" si="6"/>
        <v>33600</v>
      </c>
      <c r="G60" s="92">
        <f>+F60/4</f>
        <v>8400</v>
      </c>
      <c r="H60" s="92">
        <f t="shared" si="7"/>
        <v>8400</v>
      </c>
      <c r="I60" s="92">
        <f t="shared" si="7"/>
        <v>8400</v>
      </c>
      <c r="J60" s="91">
        <f t="shared" si="7"/>
        <v>8400</v>
      </c>
      <c r="K60" s="40" t="s">
        <v>3</v>
      </c>
      <c r="L60" s="97">
        <v>13</v>
      </c>
      <c r="M60" s="97">
        <v>2</v>
      </c>
      <c r="N60" s="40">
        <v>2</v>
      </c>
      <c r="O60" s="40">
        <v>3</v>
      </c>
      <c r="P60" s="40">
        <v>1</v>
      </c>
      <c r="Q60" s="40"/>
      <c r="R60" s="32"/>
    </row>
    <row r="61" spans="1:18" ht="30" customHeight="1" x14ac:dyDescent="0.25">
      <c r="A61" s="152"/>
      <c r="B61" s="174"/>
      <c r="C61" s="100" t="s">
        <v>6</v>
      </c>
      <c r="D61" s="99">
        <v>489</v>
      </c>
      <c r="E61" s="98">
        <v>134.30000000000001</v>
      </c>
      <c r="F61" s="92">
        <f t="shared" si="6"/>
        <v>65672.700000000012</v>
      </c>
      <c r="G61" s="92">
        <f>+F61/4</f>
        <v>16418.175000000003</v>
      </c>
      <c r="H61" s="92">
        <f t="shared" si="7"/>
        <v>16418.175000000003</v>
      </c>
      <c r="I61" s="92">
        <f t="shared" si="7"/>
        <v>16418.175000000003</v>
      </c>
      <c r="J61" s="91">
        <f t="shared" si="7"/>
        <v>16418.175000000003</v>
      </c>
      <c r="K61" s="40" t="s">
        <v>3</v>
      </c>
      <c r="L61" s="97">
        <v>13</v>
      </c>
      <c r="M61" s="97">
        <v>2</v>
      </c>
      <c r="N61" s="40">
        <v>3</v>
      </c>
      <c r="O61" s="40">
        <v>7</v>
      </c>
      <c r="P61" s="40">
        <v>1</v>
      </c>
      <c r="Q61" s="40" t="s">
        <v>5</v>
      </c>
      <c r="R61" s="32"/>
    </row>
    <row r="62" spans="1:18" ht="30" customHeight="1" x14ac:dyDescent="0.25">
      <c r="A62" s="161" t="s">
        <v>93</v>
      </c>
      <c r="B62" s="230">
        <f>SUM(F62:F65)</f>
        <v>474872</v>
      </c>
      <c r="C62" s="53" t="s">
        <v>6</v>
      </c>
      <c r="D62" s="63">
        <v>40</v>
      </c>
      <c r="E62" s="96">
        <v>134.30000000000001</v>
      </c>
      <c r="F62" s="92">
        <f t="shared" si="6"/>
        <v>5372</v>
      </c>
      <c r="G62" s="93">
        <f>+F62/3</f>
        <v>1790.6666666666667</v>
      </c>
      <c r="H62" s="95"/>
      <c r="I62" s="92">
        <f t="shared" ref="I62:J65" si="8">+$G62</f>
        <v>1790.6666666666667</v>
      </c>
      <c r="J62" s="91">
        <f t="shared" si="8"/>
        <v>1790.6666666666667</v>
      </c>
      <c r="K62" s="40" t="s">
        <v>3</v>
      </c>
      <c r="L62" s="40">
        <v>13</v>
      </c>
      <c r="M62" s="40">
        <v>2</v>
      </c>
      <c r="N62" s="40">
        <v>3</v>
      </c>
      <c r="O62" s="40">
        <v>7</v>
      </c>
      <c r="P62" s="40">
        <v>1</v>
      </c>
      <c r="Q62" s="40" t="s">
        <v>5</v>
      </c>
      <c r="R62" s="32"/>
    </row>
    <row r="63" spans="1:18" ht="30" customHeight="1" x14ac:dyDescent="0.25">
      <c r="A63" s="162"/>
      <c r="B63" s="231"/>
      <c r="C63" s="50" t="s">
        <v>65</v>
      </c>
      <c r="D63" s="60">
        <v>180</v>
      </c>
      <c r="E63" s="94">
        <v>600</v>
      </c>
      <c r="F63" s="92">
        <f t="shared" si="6"/>
        <v>108000</v>
      </c>
      <c r="G63" s="93">
        <f>+F63/3</f>
        <v>36000</v>
      </c>
      <c r="H63" s="93"/>
      <c r="I63" s="92">
        <f t="shared" si="8"/>
        <v>36000</v>
      </c>
      <c r="J63" s="91">
        <f t="shared" si="8"/>
        <v>36000</v>
      </c>
      <c r="K63" s="40" t="s">
        <v>3</v>
      </c>
      <c r="L63" s="40">
        <v>13</v>
      </c>
      <c r="M63" s="40">
        <v>2</v>
      </c>
      <c r="N63" s="40">
        <v>3</v>
      </c>
      <c r="O63" s="40">
        <v>1</v>
      </c>
      <c r="P63" s="40">
        <v>1</v>
      </c>
      <c r="Q63" s="40"/>
      <c r="R63" s="32"/>
    </row>
    <row r="64" spans="1:18" ht="30" customHeight="1" x14ac:dyDescent="0.25">
      <c r="A64" s="162"/>
      <c r="B64" s="231"/>
      <c r="C64" s="50" t="s">
        <v>64</v>
      </c>
      <c r="D64" s="60">
        <v>70</v>
      </c>
      <c r="E64" s="94">
        <v>1050</v>
      </c>
      <c r="F64" s="92">
        <f t="shared" si="6"/>
        <v>73500</v>
      </c>
      <c r="G64" s="93">
        <f>+F64/3</f>
        <v>24500</v>
      </c>
      <c r="H64" s="93"/>
      <c r="I64" s="92">
        <f t="shared" si="8"/>
        <v>24500</v>
      </c>
      <c r="J64" s="91">
        <f t="shared" si="8"/>
        <v>24500</v>
      </c>
      <c r="K64" s="40" t="s">
        <v>3</v>
      </c>
      <c r="L64" s="40">
        <v>13</v>
      </c>
      <c r="M64" s="40">
        <v>2</v>
      </c>
      <c r="N64" s="40">
        <v>2</v>
      </c>
      <c r="O64" s="40">
        <v>3</v>
      </c>
      <c r="P64" s="40">
        <v>1</v>
      </c>
      <c r="Q64" s="40"/>
      <c r="R64" s="32"/>
    </row>
    <row r="65" spans="1:18" ht="61.5" customHeight="1" x14ac:dyDescent="0.25">
      <c r="A65" s="163"/>
      <c r="B65" s="231"/>
      <c r="C65" s="50" t="s">
        <v>92</v>
      </c>
      <c r="D65" s="60">
        <v>180</v>
      </c>
      <c r="E65" s="94">
        <v>1600</v>
      </c>
      <c r="F65" s="92">
        <f t="shared" si="6"/>
        <v>288000</v>
      </c>
      <c r="G65" s="93">
        <f>+F65/3</f>
        <v>96000</v>
      </c>
      <c r="H65" s="93"/>
      <c r="I65" s="92">
        <f t="shared" si="8"/>
        <v>96000</v>
      </c>
      <c r="J65" s="91">
        <f t="shared" si="8"/>
        <v>96000</v>
      </c>
      <c r="K65" s="40" t="s">
        <v>3</v>
      </c>
      <c r="L65" s="40">
        <v>13</v>
      </c>
      <c r="M65" s="40">
        <v>2</v>
      </c>
      <c r="N65" s="40">
        <v>3</v>
      </c>
      <c r="O65" s="40">
        <v>1</v>
      </c>
      <c r="P65" s="40">
        <v>1</v>
      </c>
      <c r="Q65" s="40"/>
      <c r="R65" s="32"/>
    </row>
    <row r="66" spans="1:18" ht="30.75" customHeight="1" thickBot="1" x14ac:dyDescent="0.3">
      <c r="A66" s="159" t="s">
        <v>45</v>
      </c>
      <c r="B66" s="159" t="s">
        <v>44</v>
      </c>
      <c r="C66" s="159" t="s">
        <v>43</v>
      </c>
      <c r="D66" s="234" t="s">
        <v>42</v>
      </c>
      <c r="E66" s="234" t="s">
        <v>41</v>
      </c>
      <c r="F66" s="236" t="s">
        <v>40</v>
      </c>
      <c r="G66" s="251" t="s">
        <v>39</v>
      </c>
      <c r="H66" s="252"/>
      <c r="I66" s="252"/>
      <c r="J66" s="253"/>
      <c r="K66" s="169" t="s">
        <v>38</v>
      </c>
      <c r="L66" s="170"/>
      <c r="M66" s="215" t="s">
        <v>37</v>
      </c>
      <c r="N66" s="216"/>
      <c r="O66" s="216"/>
      <c r="P66" s="216"/>
      <c r="Q66" s="217"/>
      <c r="R66" s="32"/>
    </row>
    <row r="67" spans="1:18" ht="49.5" hidden="1" customHeight="1" x14ac:dyDescent="0.25">
      <c r="A67" s="160"/>
      <c r="B67" s="160"/>
      <c r="C67" s="250"/>
      <c r="D67" s="235"/>
      <c r="E67" s="235"/>
      <c r="F67" s="237"/>
      <c r="G67" s="82" t="s">
        <v>21</v>
      </c>
      <c r="H67" s="81" t="s">
        <v>20</v>
      </c>
      <c r="I67" s="81" t="s">
        <v>19</v>
      </c>
      <c r="J67" s="80" t="s">
        <v>18</v>
      </c>
      <c r="K67" s="171"/>
      <c r="L67" s="172"/>
      <c r="M67" s="218"/>
      <c r="N67" s="216"/>
      <c r="O67" s="216"/>
      <c r="P67" s="216"/>
      <c r="Q67" s="217"/>
      <c r="R67" s="32"/>
    </row>
    <row r="68" spans="1:18" ht="120.75" customHeight="1" thickBot="1" x14ac:dyDescent="0.3">
      <c r="A68" s="37" t="s">
        <v>91</v>
      </c>
      <c r="B68" s="54" t="s">
        <v>90</v>
      </c>
      <c r="C68" s="90" t="s">
        <v>89</v>
      </c>
      <c r="D68" s="90" t="s">
        <v>88</v>
      </c>
      <c r="E68" s="89">
        <v>3100</v>
      </c>
      <c r="F68" s="88">
        <v>3200</v>
      </c>
      <c r="G68" s="88">
        <v>800</v>
      </c>
      <c r="H68" s="88">
        <v>760</v>
      </c>
      <c r="I68" s="88">
        <v>770</v>
      </c>
      <c r="J68" s="88">
        <v>840</v>
      </c>
      <c r="K68" s="238">
        <f>SUM(B71:B75)</f>
        <v>452928</v>
      </c>
      <c r="L68" s="239"/>
      <c r="M68" s="175"/>
      <c r="N68" s="176"/>
      <c r="O68" s="176"/>
      <c r="P68" s="176"/>
      <c r="Q68" s="189"/>
      <c r="R68" s="32"/>
    </row>
    <row r="69" spans="1:18" ht="24" customHeight="1" thickBot="1" x14ac:dyDescent="0.3">
      <c r="A69" s="156" t="s">
        <v>31</v>
      </c>
      <c r="B69" s="158" t="s">
        <v>30</v>
      </c>
      <c r="C69" s="232" t="s">
        <v>29</v>
      </c>
      <c r="D69" s="181"/>
      <c r="E69" s="181"/>
      <c r="F69" s="182"/>
      <c r="G69" s="180" t="s">
        <v>28</v>
      </c>
      <c r="H69" s="183"/>
      <c r="I69" s="183"/>
      <c r="J69" s="220"/>
      <c r="K69" s="207" t="s">
        <v>27</v>
      </c>
      <c r="L69" s="180" t="s">
        <v>26</v>
      </c>
      <c r="M69" s="183"/>
      <c r="N69" s="183"/>
      <c r="O69" s="183"/>
      <c r="P69" s="187"/>
      <c r="Q69" s="188"/>
      <c r="R69" s="32"/>
    </row>
    <row r="70" spans="1:18" ht="35.25" customHeight="1" x14ac:dyDescent="0.25">
      <c r="A70" s="157"/>
      <c r="B70" s="157"/>
      <c r="C70" s="30" t="s">
        <v>25</v>
      </c>
      <c r="D70" s="28" t="s">
        <v>24</v>
      </c>
      <c r="E70" s="28" t="s">
        <v>23</v>
      </c>
      <c r="F70" s="28" t="s">
        <v>22</v>
      </c>
      <c r="G70" s="28" t="s">
        <v>21</v>
      </c>
      <c r="H70" s="28" t="s">
        <v>20</v>
      </c>
      <c r="I70" s="28" t="s">
        <v>19</v>
      </c>
      <c r="J70" s="29" t="s">
        <v>18</v>
      </c>
      <c r="K70" s="233"/>
      <c r="L70" s="28" t="s">
        <v>17</v>
      </c>
      <c r="M70" s="28" t="s">
        <v>16</v>
      </c>
      <c r="N70" s="28" t="s">
        <v>15</v>
      </c>
      <c r="O70" s="28" t="s">
        <v>14</v>
      </c>
      <c r="P70" s="28" t="s">
        <v>13</v>
      </c>
      <c r="Q70" s="28" t="s">
        <v>12</v>
      </c>
      <c r="R70" s="32"/>
    </row>
    <row r="71" spans="1:18" s="32" customFormat="1" ht="24.95" customHeight="1" x14ac:dyDescent="0.25">
      <c r="A71" s="164" t="s">
        <v>87</v>
      </c>
      <c r="B71" s="142">
        <f>SUM(F71:F73)</f>
        <v>316464</v>
      </c>
      <c r="C71" s="53" t="s">
        <v>78</v>
      </c>
      <c r="D71" s="76">
        <v>480</v>
      </c>
      <c r="E71" s="43">
        <v>134.30000000000001</v>
      </c>
      <c r="F71" s="43">
        <f>+D71*E71</f>
        <v>64464.000000000007</v>
      </c>
      <c r="G71" s="43">
        <f>+F71/4</f>
        <v>16116.000000000002</v>
      </c>
      <c r="H71" s="43">
        <f t="shared" ref="H71:J75" si="9">+$G71</f>
        <v>16116.000000000002</v>
      </c>
      <c r="I71" s="43">
        <f t="shared" si="9"/>
        <v>16116.000000000002</v>
      </c>
      <c r="J71" s="43">
        <f t="shared" si="9"/>
        <v>16116.000000000002</v>
      </c>
      <c r="K71" s="84" t="s">
        <v>3</v>
      </c>
      <c r="L71" s="73">
        <v>13</v>
      </c>
      <c r="M71" s="73">
        <v>2</v>
      </c>
      <c r="N71" s="83">
        <v>3</v>
      </c>
      <c r="O71" s="83">
        <v>7</v>
      </c>
      <c r="P71" s="83">
        <v>1</v>
      </c>
      <c r="Q71" s="83" t="s">
        <v>5</v>
      </c>
    </row>
    <row r="72" spans="1:18" ht="24.95" customHeight="1" x14ac:dyDescent="0.25">
      <c r="A72" s="141"/>
      <c r="B72" s="147"/>
      <c r="C72" s="50" t="s">
        <v>77</v>
      </c>
      <c r="D72" s="73">
        <v>120</v>
      </c>
      <c r="E72" s="43">
        <v>1050</v>
      </c>
      <c r="F72" s="43">
        <f>+D72*E72</f>
        <v>126000</v>
      </c>
      <c r="G72" s="43">
        <f>+F72/4</f>
        <v>31500</v>
      </c>
      <c r="H72" s="43">
        <f t="shared" si="9"/>
        <v>31500</v>
      </c>
      <c r="I72" s="43">
        <f t="shared" si="9"/>
        <v>31500</v>
      </c>
      <c r="J72" s="43">
        <f t="shared" si="9"/>
        <v>31500</v>
      </c>
      <c r="K72" s="84" t="s">
        <v>3</v>
      </c>
      <c r="L72" s="73">
        <v>13</v>
      </c>
      <c r="M72" s="73">
        <v>2</v>
      </c>
      <c r="N72" s="83">
        <v>2</v>
      </c>
      <c r="O72" s="83">
        <v>3</v>
      </c>
      <c r="P72" s="83">
        <v>1</v>
      </c>
      <c r="Q72" s="83"/>
      <c r="R72" s="32"/>
    </row>
    <row r="73" spans="1:18" ht="20.25" customHeight="1" x14ac:dyDescent="0.25">
      <c r="A73" s="87"/>
      <c r="B73" s="143"/>
      <c r="C73" s="50" t="s">
        <v>67</v>
      </c>
      <c r="D73" s="73">
        <v>120</v>
      </c>
      <c r="E73" s="72">
        <v>1050</v>
      </c>
      <c r="F73" s="43">
        <f>+D73*E73</f>
        <v>126000</v>
      </c>
      <c r="G73" s="43">
        <f>+F73/4</f>
        <v>31500</v>
      </c>
      <c r="H73" s="43">
        <f t="shared" si="9"/>
        <v>31500</v>
      </c>
      <c r="I73" s="43">
        <f t="shared" si="9"/>
        <v>31500</v>
      </c>
      <c r="J73" s="43">
        <f t="shared" si="9"/>
        <v>31500</v>
      </c>
      <c r="K73" s="84" t="s">
        <v>3</v>
      </c>
      <c r="L73" s="73">
        <v>13</v>
      </c>
      <c r="M73" s="73">
        <v>2</v>
      </c>
      <c r="N73" s="83">
        <v>2</v>
      </c>
      <c r="O73" s="83">
        <v>3</v>
      </c>
      <c r="P73" s="83">
        <v>1</v>
      </c>
      <c r="Q73" s="83"/>
      <c r="R73" s="32"/>
    </row>
    <row r="74" spans="1:18" ht="24.95" customHeight="1" x14ac:dyDescent="0.25">
      <c r="A74" s="141" t="s">
        <v>86</v>
      </c>
      <c r="B74" s="142">
        <f>SUM(F74:F75)</f>
        <v>136464</v>
      </c>
      <c r="C74" s="66" t="s">
        <v>70</v>
      </c>
      <c r="D74" s="76">
        <v>480</v>
      </c>
      <c r="E74" s="43">
        <v>134.30000000000001</v>
      </c>
      <c r="F74" s="43">
        <f>+D74*E74</f>
        <v>64464.000000000007</v>
      </c>
      <c r="G74" s="43">
        <f>+F74/4</f>
        <v>16116.000000000002</v>
      </c>
      <c r="H74" s="43">
        <f t="shared" si="9"/>
        <v>16116.000000000002</v>
      </c>
      <c r="I74" s="43">
        <f t="shared" si="9"/>
        <v>16116.000000000002</v>
      </c>
      <c r="J74" s="43">
        <f t="shared" si="9"/>
        <v>16116.000000000002</v>
      </c>
      <c r="K74" s="84" t="s">
        <v>3</v>
      </c>
      <c r="L74" s="86">
        <v>13</v>
      </c>
      <c r="M74" s="86">
        <v>2</v>
      </c>
      <c r="N74" s="85">
        <v>3</v>
      </c>
      <c r="O74" s="85">
        <v>7</v>
      </c>
      <c r="P74" s="85">
        <v>1</v>
      </c>
      <c r="Q74" s="85" t="s">
        <v>5</v>
      </c>
      <c r="R74" s="32"/>
    </row>
    <row r="75" spans="1:18" ht="73.5" customHeight="1" thickBot="1" x14ac:dyDescent="0.3">
      <c r="A75" s="141"/>
      <c r="B75" s="143"/>
      <c r="C75" s="50" t="s">
        <v>85</v>
      </c>
      <c r="D75" s="69">
        <v>60</v>
      </c>
      <c r="E75" s="43">
        <v>1200</v>
      </c>
      <c r="F75" s="43">
        <f>+D75*E75</f>
        <v>72000</v>
      </c>
      <c r="G75" s="43">
        <f>+F75/4</f>
        <v>18000</v>
      </c>
      <c r="H75" s="43">
        <f t="shared" si="9"/>
        <v>18000</v>
      </c>
      <c r="I75" s="43">
        <f t="shared" si="9"/>
        <v>18000</v>
      </c>
      <c r="J75" s="43">
        <f t="shared" si="9"/>
        <v>18000</v>
      </c>
      <c r="K75" s="84" t="s">
        <v>3</v>
      </c>
      <c r="L75" s="73">
        <v>13</v>
      </c>
      <c r="M75" s="73">
        <v>2</v>
      </c>
      <c r="N75" s="83">
        <v>3</v>
      </c>
      <c r="O75" s="83">
        <v>1</v>
      </c>
      <c r="P75" s="83">
        <v>1</v>
      </c>
      <c r="Q75" s="83"/>
      <c r="R75" s="32"/>
    </row>
    <row r="76" spans="1:18" ht="20.25" customHeight="1" thickBot="1" x14ac:dyDescent="0.3">
      <c r="A76" s="148" t="s">
        <v>45</v>
      </c>
      <c r="B76" s="150" t="s">
        <v>44</v>
      </c>
      <c r="C76" s="150" t="s">
        <v>43</v>
      </c>
      <c r="D76" s="150" t="s">
        <v>42</v>
      </c>
      <c r="E76" s="150" t="s">
        <v>41</v>
      </c>
      <c r="F76" s="211" t="s">
        <v>40</v>
      </c>
      <c r="G76" s="180" t="s">
        <v>39</v>
      </c>
      <c r="H76" s="186"/>
      <c r="I76" s="186"/>
      <c r="J76" s="214"/>
      <c r="K76" s="228" t="s">
        <v>38</v>
      </c>
      <c r="L76" s="229"/>
      <c r="M76" s="244" t="s">
        <v>37</v>
      </c>
      <c r="N76" s="245"/>
      <c r="O76" s="245"/>
      <c r="P76" s="245"/>
      <c r="Q76" s="246"/>
      <c r="R76" s="32"/>
    </row>
    <row r="77" spans="1:18" ht="25.5" hidden="1" customHeight="1" x14ac:dyDescent="0.25">
      <c r="A77" s="249"/>
      <c r="B77" s="240"/>
      <c r="C77" s="240"/>
      <c r="D77" s="240"/>
      <c r="E77" s="240"/>
      <c r="F77" s="254"/>
      <c r="G77" s="82" t="s">
        <v>21</v>
      </c>
      <c r="H77" s="81" t="s">
        <v>20</v>
      </c>
      <c r="I77" s="81" t="s">
        <v>19</v>
      </c>
      <c r="J77" s="80" t="s">
        <v>18</v>
      </c>
      <c r="K77" s="171"/>
      <c r="L77" s="172"/>
      <c r="M77" s="215"/>
      <c r="N77" s="247"/>
      <c r="O77" s="247"/>
      <c r="P77" s="247"/>
      <c r="Q77" s="248"/>
      <c r="R77" s="32"/>
    </row>
    <row r="78" spans="1:18" ht="71.25" customHeight="1" x14ac:dyDescent="0.25">
      <c r="A78" s="46" t="s">
        <v>84</v>
      </c>
      <c r="B78" s="46" t="s">
        <v>83</v>
      </c>
      <c r="C78" s="33" t="s">
        <v>82</v>
      </c>
      <c r="D78" s="35" t="s">
        <v>81</v>
      </c>
      <c r="E78" s="33">
        <v>1</v>
      </c>
      <c r="F78" s="33">
        <v>12</v>
      </c>
      <c r="G78" s="33">
        <v>3</v>
      </c>
      <c r="H78" s="33">
        <v>3</v>
      </c>
      <c r="I78" s="33">
        <v>3</v>
      </c>
      <c r="J78" s="33">
        <v>3</v>
      </c>
      <c r="K78" s="205">
        <f>+B82</f>
        <v>190464</v>
      </c>
      <c r="L78" s="206"/>
      <c r="M78" s="241"/>
      <c r="N78" s="242"/>
      <c r="O78" s="242"/>
      <c r="P78" s="242"/>
      <c r="Q78" s="243"/>
      <c r="R78" s="32"/>
    </row>
    <row r="79" spans="1:18" ht="22.5" customHeight="1" thickBot="1" x14ac:dyDescent="0.3">
      <c r="A79" s="177" t="s">
        <v>32</v>
      </c>
      <c r="B79" s="177"/>
      <c r="C79" s="177"/>
      <c r="D79" s="177"/>
      <c r="E79" s="177"/>
      <c r="F79" s="177"/>
      <c r="G79" s="177"/>
      <c r="H79" s="177"/>
      <c r="I79" s="177"/>
      <c r="J79" s="177"/>
      <c r="K79" s="177"/>
      <c r="L79" s="177"/>
      <c r="M79" s="31"/>
      <c r="N79" s="31"/>
      <c r="O79" s="31"/>
      <c r="P79" s="31"/>
      <c r="Q79" s="31"/>
      <c r="R79" s="32"/>
    </row>
    <row r="80" spans="1:18" ht="19.5" customHeight="1" thickBot="1" x14ac:dyDescent="0.3">
      <c r="A80" s="154" t="s">
        <v>31</v>
      </c>
      <c r="B80" s="179" t="s">
        <v>30</v>
      </c>
      <c r="C80" s="180" t="s">
        <v>29</v>
      </c>
      <c r="D80" s="181"/>
      <c r="E80" s="181"/>
      <c r="F80" s="182"/>
      <c r="G80" s="180" t="s">
        <v>28</v>
      </c>
      <c r="H80" s="183"/>
      <c r="I80" s="183"/>
      <c r="J80" s="220"/>
      <c r="K80" s="207" t="s">
        <v>27</v>
      </c>
      <c r="L80" s="180" t="s">
        <v>26</v>
      </c>
      <c r="M80" s="183"/>
      <c r="N80" s="183"/>
      <c r="O80" s="183"/>
      <c r="P80" s="187"/>
      <c r="Q80" s="188"/>
      <c r="R80" s="32"/>
    </row>
    <row r="81" spans="1:18" ht="48" customHeight="1" x14ac:dyDescent="0.25">
      <c r="A81" s="178"/>
      <c r="B81" s="178"/>
      <c r="C81" s="30" t="s">
        <v>80</v>
      </c>
      <c r="D81" s="28" t="s">
        <v>24</v>
      </c>
      <c r="E81" s="28" t="s">
        <v>23</v>
      </c>
      <c r="F81" s="28" t="s">
        <v>22</v>
      </c>
      <c r="G81" s="79" t="s">
        <v>21</v>
      </c>
      <c r="H81" s="79" t="s">
        <v>20</v>
      </c>
      <c r="I81" s="79" t="s">
        <v>19</v>
      </c>
      <c r="J81" s="78" t="s">
        <v>18</v>
      </c>
      <c r="K81" s="233"/>
      <c r="L81" s="28" t="s">
        <v>17</v>
      </c>
      <c r="M81" s="28" t="s">
        <v>16</v>
      </c>
      <c r="N81" s="77" t="s">
        <v>15</v>
      </c>
      <c r="O81" s="77" t="s">
        <v>14</v>
      </c>
      <c r="P81" s="77" t="s">
        <v>13</v>
      </c>
      <c r="Q81" s="77" t="s">
        <v>12</v>
      </c>
      <c r="R81" s="32"/>
    </row>
    <row r="82" spans="1:18" ht="24.95" customHeight="1" x14ac:dyDescent="0.25">
      <c r="A82" s="151" t="s">
        <v>79</v>
      </c>
      <c r="B82" s="142">
        <f>SUM(F82:F84)</f>
        <v>190464</v>
      </c>
      <c r="C82" s="53" t="s">
        <v>78</v>
      </c>
      <c r="D82" s="76">
        <v>480</v>
      </c>
      <c r="E82" s="43">
        <v>134.30000000000001</v>
      </c>
      <c r="F82" s="43">
        <f>+D82*E82</f>
        <v>64464.000000000007</v>
      </c>
      <c r="G82" s="43">
        <f>+F82/4</f>
        <v>16116.000000000002</v>
      </c>
      <c r="H82" s="43">
        <f t="shared" ref="H82:J84" si="10">+$G82</f>
        <v>16116.000000000002</v>
      </c>
      <c r="I82" s="43">
        <f t="shared" si="10"/>
        <v>16116.000000000002</v>
      </c>
      <c r="J82" s="70">
        <f t="shared" si="10"/>
        <v>16116.000000000002</v>
      </c>
      <c r="K82" s="40" t="s">
        <v>3</v>
      </c>
      <c r="L82" s="69">
        <v>13</v>
      </c>
      <c r="M82" s="68">
        <v>2</v>
      </c>
      <c r="N82" s="67">
        <v>3</v>
      </c>
      <c r="O82" s="67">
        <v>7</v>
      </c>
      <c r="P82" s="34">
        <v>1</v>
      </c>
      <c r="Q82" s="34" t="s">
        <v>5</v>
      </c>
      <c r="R82" s="32"/>
    </row>
    <row r="83" spans="1:18" ht="24.95" customHeight="1" x14ac:dyDescent="0.25">
      <c r="A83" s="152"/>
      <c r="B83" s="147"/>
      <c r="C83" s="50" t="s">
        <v>77</v>
      </c>
      <c r="D83" s="73">
        <v>120</v>
      </c>
      <c r="E83" s="43">
        <v>1050</v>
      </c>
      <c r="F83" s="43">
        <v>126000</v>
      </c>
      <c r="G83" s="43">
        <v>31500</v>
      </c>
      <c r="H83" s="43">
        <f t="shared" si="10"/>
        <v>31500</v>
      </c>
      <c r="I83" s="43">
        <f t="shared" si="10"/>
        <v>31500</v>
      </c>
      <c r="J83" s="70">
        <f t="shared" si="10"/>
        <v>31500</v>
      </c>
      <c r="K83" s="40" t="s">
        <v>3</v>
      </c>
      <c r="L83" s="75">
        <v>13</v>
      </c>
      <c r="M83" s="74">
        <v>2</v>
      </c>
      <c r="N83" s="67">
        <v>2</v>
      </c>
      <c r="O83" s="67">
        <v>3</v>
      </c>
      <c r="P83" s="34">
        <v>1</v>
      </c>
      <c r="Q83" s="34"/>
      <c r="R83" s="32"/>
    </row>
    <row r="84" spans="1:18" ht="33" customHeight="1" thickBot="1" x14ac:dyDescent="0.3">
      <c r="A84" s="153"/>
      <c r="B84" s="143"/>
      <c r="C84" s="50" t="s">
        <v>67</v>
      </c>
      <c r="D84" s="73">
        <v>120</v>
      </c>
      <c r="E84" s="72">
        <v>1050</v>
      </c>
      <c r="F84" s="71" t="s">
        <v>76</v>
      </c>
      <c r="G84" s="43">
        <v>31500</v>
      </c>
      <c r="H84" s="43">
        <f t="shared" si="10"/>
        <v>31500</v>
      </c>
      <c r="I84" s="43">
        <f t="shared" si="10"/>
        <v>31500</v>
      </c>
      <c r="J84" s="70">
        <f t="shared" si="10"/>
        <v>31500</v>
      </c>
      <c r="K84" s="40" t="s">
        <v>3</v>
      </c>
      <c r="L84" s="69">
        <v>13</v>
      </c>
      <c r="M84" s="68">
        <v>2</v>
      </c>
      <c r="N84" s="67">
        <v>2</v>
      </c>
      <c r="O84" s="67">
        <v>3</v>
      </c>
      <c r="P84" s="34">
        <v>1</v>
      </c>
      <c r="Q84" s="34"/>
      <c r="R84" s="32"/>
    </row>
    <row r="85" spans="1:18" s="27" customFormat="1" ht="0.75" customHeight="1" thickBot="1" x14ac:dyDescent="0.3">
      <c r="A85" s="154" t="s">
        <v>45</v>
      </c>
      <c r="B85" s="190" t="s">
        <v>44</v>
      </c>
      <c r="C85" s="190" t="s">
        <v>43</v>
      </c>
      <c r="D85" s="190" t="s">
        <v>42</v>
      </c>
      <c r="E85" s="190" t="s">
        <v>41</v>
      </c>
      <c r="F85" s="179" t="s">
        <v>40</v>
      </c>
      <c r="G85" s="180" t="s">
        <v>39</v>
      </c>
      <c r="H85" s="186"/>
      <c r="I85" s="186"/>
      <c r="J85" s="214"/>
      <c r="K85" s="195" t="s">
        <v>38</v>
      </c>
      <c r="L85" s="196"/>
      <c r="M85" s="267" t="s">
        <v>37</v>
      </c>
      <c r="N85" s="268"/>
      <c r="O85" s="268"/>
      <c r="P85" s="268"/>
      <c r="Q85" s="269"/>
      <c r="R85" s="38"/>
    </row>
    <row r="86" spans="1:18" s="27" customFormat="1" ht="17.25" hidden="1" customHeight="1" thickBot="1" x14ac:dyDescent="0.3">
      <c r="A86" s="155"/>
      <c r="B86" s="191"/>
      <c r="C86" s="191"/>
      <c r="D86" s="191"/>
      <c r="E86" s="191"/>
      <c r="F86" s="192"/>
      <c r="G86" s="30" t="s">
        <v>21</v>
      </c>
      <c r="H86" s="28" t="s">
        <v>20</v>
      </c>
      <c r="I86" s="28" t="s">
        <v>19</v>
      </c>
      <c r="J86" s="29" t="s">
        <v>18</v>
      </c>
      <c r="K86" s="197"/>
      <c r="L86" s="198"/>
      <c r="M86" s="270"/>
      <c r="N86" s="271"/>
      <c r="O86" s="271"/>
      <c r="P86" s="271"/>
      <c r="Q86" s="272"/>
      <c r="R86" s="38"/>
    </row>
    <row r="87" spans="1:18" s="47" customFormat="1" ht="48" hidden="1" customHeight="1" thickBot="1" x14ac:dyDescent="0.25">
      <c r="A87" s="37" t="s">
        <v>75</v>
      </c>
      <c r="B87" s="46" t="s">
        <v>74</v>
      </c>
      <c r="C87" s="33" t="s">
        <v>73</v>
      </c>
      <c r="D87" s="35" t="s">
        <v>72</v>
      </c>
      <c r="E87" s="33">
        <v>15</v>
      </c>
      <c r="F87" s="33">
        <v>15</v>
      </c>
      <c r="G87" s="33">
        <v>4</v>
      </c>
      <c r="H87" s="33">
        <v>4</v>
      </c>
      <c r="I87" s="33">
        <v>4</v>
      </c>
      <c r="J87" s="33">
        <v>3</v>
      </c>
      <c r="K87" s="273">
        <f>SUM(B90:B100)</f>
        <v>332100</v>
      </c>
      <c r="L87" s="274"/>
      <c r="M87" s="241"/>
      <c r="N87" s="242"/>
      <c r="O87" s="242"/>
      <c r="P87" s="242"/>
      <c r="Q87" s="243"/>
      <c r="R87" s="48"/>
    </row>
    <row r="88" spans="1:18" s="27" customFormat="1" ht="17.25" customHeight="1" thickBot="1" x14ac:dyDescent="0.3">
      <c r="A88" s="154" t="s">
        <v>31</v>
      </c>
      <c r="B88" s="179" t="s">
        <v>30</v>
      </c>
      <c r="C88" s="180" t="s">
        <v>29</v>
      </c>
      <c r="D88" s="181"/>
      <c r="E88" s="181"/>
      <c r="F88" s="182"/>
      <c r="G88" s="180" t="s">
        <v>28</v>
      </c>
      <c r="H88" s="183"/>
      <c r="I88" s="183"/>
      <c r="J88" s="220"/>
      <c r="K88" s="207" t="s">
        <v>27</v>
      </c>
      <c r="L88" s="180" t="s">
        <v>26</v>
      </c>
      <c r="M88" s="183"/>
      <c r="N88" s="183"/>
      <c r="O88" s="183"/>
      <c r="P88" s="187"/>
      <c r="Q88" s="188"/>
      <c r="R88" s="38"/>
    </row>
    <row r="89" spans="1:18" s="27" customFormat="1" ht="31.5" customHeight="1" x14ac:dyDescent="0.25">
      <c r="A89" s="178"/>
      <c r="B89" s="178"/>
      <c r="C89" s="30" t="s">
        <v>25</v>
      </c>
      <c r="D89" s="28" t="s">
        <v>24</v>
      </c>
      <c r="E89" s="28" t="s">
        <v>23</v>
      </c>
      <c r="F89" s="28" t="s">
        <v>22</v>
      </c>
      <c r="G89" s="28" t="s">
        <v>21</v>
      </c>
      <c r="H89" s="28" t="s">
        <v>20</v>
      </c>
      <c r="I89" s="28" t="s">
        <v>19</v>
      </c>
      <c r="J89" s="29" t="s">
        <v>18</v>
      </c>
      <c r="K89" s="233"/>
      <c r="L89" s="28" t="s">
        <v>17</v>
      </c>
      <c r="M89" s="28" t="s">
        <v>16</v>
      </c>
      <c r="N89" s="28" t="s">
        <v>15</v>
      </c>
      <c r="O89" s="28" t="s">
        <v>14</v>
      </c>
      <c r="P89" s="28" t="s">
        <v>13</v>
      </c>
      <c r="Q89" s="28" t="s">
        <v>12</v>
      </c>
      <c r="R89" s="38"/>
    </row>
    <row r="90" spans="1:18" s="47" customFormat="1" ht="24.95" customHeight="1" x14ac:dyDescent="0.2">
      <c r="A90" s="151" t="s">
        <v>71</v>
      </c>
      <c r="B90" s="142">
        <f>SUM(F90:F96)</f>
        <v>152400</v>
      </c>
      <c r="C90" s="53" t="s">
        <v>70</v>
      </c>
      <c r="D90" s="63">
        <v>100</v>
      </c>
      <c r="E90" s="62">
        <v>134.30000000000001</v>
      </c>
      <c r="F90" s="61">
        <v>18000</v>
      </c>
      <c r="G90" s="57">
        <f>+F90/4</f>
        <v>4500</v>
      </c>
      <c r="H90" s="57">
        <f t="shared" ref="H90:J91" si="11">+$G90</f>
        <v>4500</v>
      </c>
      <c r="I90" s="57">
        <f t="shared" si="11"/>
        <v>4500</v>
      </c>
      <c r="J90" s="57">
        <f t="shared" si="11"/>
        <v>4500</v>
      </c>
      <c r="K90" s="12" t="s">
        <v>3</v>
      </c>
      <c r="L90" s="40">
        <v>13</v>
      </c>
      <c r="M90" s="40">
        <v>2</v>
      </c>
      <c r="N90" s="40">
        <v>3</v>
      </c>
      <c r="O90" s="40">
        <v>7</v>
      </c>
      <c r="P90" s="40">
        <v>1</v>
      </c>
      <c r="Q90" s="40" t="s">
        <v>5</v>
      </c>
      <c r="R90" s="48"/>
    </row>
    <row r="91" spans="1:18" s="47" customFormat="1" ht="24.95" customHeight="1" x14ac:dyDescent="0.2">
      <c r="A91" s="152"/>
      <c r="B91" s="173"/>
      <c r="C91" s="50" t="s">
        <v>65</v>
      </c>
      <c r="D91" s="60">
        <v>15</v>
      </c>
      <c r="E91" s="59">
        <v>1200</v>
      </c>
      <c r="F91" s="58">
        <v>18000</v>
      </c>
      <c r="G91" s="57">
        <f>+F91/4</f>
        <v>4500</v>
      </c>
      <c r="H91" s="57">
        <f t="shared" si="11"/>
        <v>4500</v>
      </c>
      <c r="I91" s="57">
        <f t="shared" si="11"/>
        <v>4500</v>
      </c>
      <c r="J91" s="57">
        <f t="shared" si="11"/>
        <v>4500</v>
      </c>
      <c r="K91" s="12" t="s">
        <v>3</v>
      </c>
      <c r="L91" s="40">
        <v>13</v>
      </c>
      <c r="M91" s="40">
        <v>2</v>
      </c>
      <c r="N91" s="40">
        <v>3</v>
      </c>
      <c r="O91" s="40">
        <v>1</v>
      </c>
      <c r="P91" s="40">
        <v>1</v>
      </c>
      <c r="Q91" s="40"/>
      <c r="R91" s="48"/>
    </row>
    <row r="92" spans="1:18" s="47" customFormat="1" ht="24.95" customHeight="1" x14ac:dyDescent="0.2">
      <c r="A92" s="152"/>
      <c r="B92" s="173"/>
      <c r="C92" s="50" t="s">
        <v>69</v>
      </c>
      <c r="D92" s="60">
        <v>2</v>
      </c>
      <c r="E92" s="59">
        <v>2100</v>
      </c>
      <c r="F92" s="64">
        <v>4200</v>
      </c>
      <c r="G92" s="64">
        <v>4200</v>
      </c>
      <c r="H92" s="57">
        <f>+F92/2</f>
        <v>2100</v>
      </c>
      <c r="I92" s="57">
        <f>+$H92</f>
        <v>2100</v>
      </c>
      <c r="J92" s="57">
        <f t="shared" ref="J92:J100" si="12">+$G92</f>
        <v>4200</v>
      </c>
      <c r="K92" s="12" t="s">
        <v>3</v>
      </c>
      <c r="L92" s="40">
        <v>13</v>
      </c>
      <c r="M92" s="40">
        <v>2</v>
      </c>
      <c r="N92" s="40">
        <v>2</v>
      </c>
      <c r="O92" s="40">
        <v>3</v>
      </c>
      <c r="P92" s="40">
        <v>1</v>
      </c>
      <c r="Q92" s="40"/>
      <c r="R92" s="48"/>
    </row>
    <row r="93" spans="1:18" s="47" customFormat="1" ht="24.95" customHeight="1" x14ac:dyDescent="0.2">
      <c r="A93" s="152"/>
      <c r="B93" s="173"/>
      <c r="C93" s="50" t="s">
        <v>68</v>
      </c>
      <c r="D93" s="60">
        <v>2</v>
      </c>
      <c r="E93" s="59">
        <v>1050</v>
      </c>
      <c r="F93" s="64">
        <v>2100</v>
      </c>
      <c r="G93" s="64">
        <v>2100</v>
      </c>
      <c r="H93" s="57">
        <f>+F93/2</f>
        <v>1050</v>
      </c>
      <c r="I93" s="57">
        <f>+$H93</f>
        <v>1050</v>
      </c>
      <c r="J93" s="57">
        <f t="shared" si="12"/>
        <v>2100</v>
      </c>
      <c r="K93" s="12" t="s">
        <v>3</v>
      </c>
      <c r="L93" s="40">
        <v>13</v>
      </c>
      <c r="M93" s="40">
        <v>2</v>
      </c>
      <c r="N93" s="40">
        <v>2</v>
      </c>
      <c r="O93" s="40">
        <v>3</v>
      </c>
      <c r="P93" s="40">
        <v>1</v>
      </c>
      <c r="Q93" s="40"/>
      <c r="R93" s="48"/>
    </row>
    <row r="94" spans="1:18" s="47" customFormat="1" ht="24.95" customHeight="1" x14ac:dyDescent="0.2">
      <c r="A94" s="152"/>
      <c r="B94" s="173"/>
      <c r="C94" s="66" t="s">
        <v>67</v>
      </c>
      <c r="D94" s="40">
        <v>2</v>
      </c>
      <c r="E94" s="64">
        <v>1050</v>
      </c>
      <c r="F94" s="64">
        <v>2100</v>
      </c>
      <c r="G94" s="64">
        <v>2100</v>
      </c>
      <c r="H94" s="57">
        <f>+F94/2</f>
        <v>1050</v>
      </c>
      <c r="I94" s="57">
        <f>+$H94</f>
        <v>1050</v>
      </c>
      <c r="J94" s="57">
        <f t="shared" si="12"/>
        <v>2100</v>
      </c>
      <c r="K94" s="12" t="s">
        <v>3</v>
      </c>
      <c r="L94" s="40">
        <v>13</v>
      </c>
      <c r="M94" s="40">
        <v>2</v>
      </c>
      <c r="N94" s="40">
        <v>2</v>
      </c>
      <c r="O94" s="40">
        <v>3</v>
      </c>
      <c r="P94" s="40">
        <v>1</v>
      </c>
      <c r="Q94" s="40"/>
      <c r="R94" s="48"/>
    </row>
    <row r="95" spans="1:18" s="47" customFormat="1" ht="24.95" customHeight="1" x14ac:dyDescent="0.2">
      <c r="A95" s="152"/>
      <c r="B95" s="173"/>
      <c r="C95" s="53" t="s">
        <v>51</v>
      </c>
      <c r="D95" s="65">
        <v>3600</v>
      </c>
      <c r="E95" s="62">
        <v>15</v>
      </c>
      <c r="F95" s="61">
        <v>54000</v>
      </c>
      <c r="G95" s="57">
        <f t="shared" ref="G95:G100" si="13">++F95/4</f>
        <v>13500</v>
      </c>
      <c r="H95" s="57">
        <f t="shared" ref="H95:I100" si="14">+$G95</f>
        <v>13500</v>
      </c>
      <c r="I95" s="57">
        <f t="shared" si="14"/>
        <v>13500</v>
      </c>
      <c r="J95" s="57">
        <f t="shared" si="12"/>
        <v>13500</v>
      </c>
      <c r="K95" s="12" t="s">
        <v>3</v>
      </c>
      <c r="L95" s="40">
        <v>13</v>
      </c>
      <c r="M95" s="40">
        <v>2</v>
      </c>
      <c r="N95" s="40">
        <v>3</v>
      </c>
      <c r="O95" s="40">
        <v>3</v>
      </c>
      <c r="P95" s="40">
        <v>3</v>
      </c>
      <c r="Q95" s="40"/>
      <c r="R95" s="48"/>
    </row>
    <row r="96" spans="1:18" s="47" customFormat="1" ht="24.95" customHeight="1" x14ac:dyDescent="0.2">
      <c r="A96" s="153"/>
      <c r="B96" s="174"/>
      <c r="C96" s="10" t="s">
        <v>50</v>
      </c>
      <c r="D96" s="52">
        <v>3600</v>
      </c>
      <c r="E96" s="64">
        <v>15</v>
      </c>
      <c r="F96" s="64">
        <v>54000</v>
      </c>
      <c r="G96" s="57">
        <f t="shared" si="13"/>
        <v>13500</v>
      </c>
      <c r="H96" s="57">
        <f t="shared" si="14"/>
        <v>13500</v>
      </c>
      <c r="I96" s="57">
        <f t="shared" si="14"/>
        <v>13500</v>
      </c>
      <c r="J96" s="57">
        <f t="shared" si="12"/>
        <v>13500</v>
      </c>
      <c r="K96" s="12" t="s">
        <v>3</v>
      </c>
      <c r="L96" s="40">
        <v>13</v>
      </c>
      <c r="M96" s="60">
        <v>2</v>
      </c>
      <c r="N96" s="40">
        <v>3</v>
      </c>
      <c r="O96" s="40">
        <v>3</v>
      </c>
      <c r="P96" s="40">
        <v>3</v>
      </c>
      <c r="Q96" s="40"/>
      <c r="R96" s="48"/>
    </row>
    <row r="97" spans="1:18" s="47" customFormat="1" ht="24.95" customHeight="1" x14ac:dyDescent="0.2">
      <c r="A97" s="164" t="s">
        <v>66</v>
      </c>
      <c r="B97" s="230">
        <f>SUM(F97:F100)</f>
        <v>179700</v>
      </c>
      <c r="C97" s="53" t="s">
        <v>6</v>
      </c>
      <c r="D97" s="63">
        <v>40</v>
      </c>
      <c r="E97" s="62">
        <v>134.30000000000001</v>
      </c>
      <c r="F97" s="61">
        <v>7200</v>
      </c>
      <c r="G97" s="57">
        <f t="shared" si="13"/>
        <v>1800</v>
      </c>
      <c r="H97" s="57">
        <f t="shared" si="14"/>
        <v>1800</v>
      </c>
      <c r="I97" s="57">
        <f t="shared" si="14"/>
        <v>1800</v>
      </c>
      <c r="J97" s="57">
        <f t="shared" si="12"/>
        <v>1800</v>
      </c>
      <c r="K97" s="12" t="s">
        <v>3</v>
      </c>
      <c r="L97" s="40">
        <v>13</v>
      </c>
      <c r="M97" s="40">
        <v>2</v>
      </c>
      <c r="N97" s="40">
        <v>3</v>
      </c>
      <c r="O97" s="40">
        <v>7</v>
      </c>
      <c r="P97" s="40">
        <v>1</v>
      </c>
      <c r="Q97" s="40" t="s">
        <v>5</v>
      </c>
      <c r="R97" s="48"/>
    </row>
    <row r="98" spans="1:18" s="47" customFormat="1" ht="24.95" customHeight="1" x14ac:dyDescent="0.2">
      <c r="A98" s="141"/>
      <c r="B98" s="231"/>
      <c r="C98" s="50" t="s">
        <v>65</v>
      </c>
      <c r="D98" s="60">
        <v>180</v>
      </c>
      <c r="E98" s="59">
        <v>600</v>
      </c>
      <c r="F98" s="58">
        <v>27000</v>
      </c>
      <c r="G98" s="57">
        <f t="shared" si="13"/>
        <v>6750</v>
      </c>
      <c r="H98" s="57">
        <f t="shared" si="14"/>
        <v>6750</v>
      </c>
      <c r="I98" s="57">
        <f t="shared" si="14"/>
        <v>6750</v>
      </c>
      <c r="J98" s="57">
        <f t="shared" si="12"/>
        <v>6750</v>
      </c>
      <c r="K98" s="12" t="s">
        <v>3</v>
      </c>
      <c r="L98" s="40">
        <v>13</v>
      </c>
      <c r="M98" s="40">
        <v>2</v>
      </c>
      <c r="N98" s="40">
        <v>3</v>
      </c>
      <c r="O98" s="40">
        <v>1</v>
      </c>
      <c r="P98" s="40">
        <v>1</v>
      </c>
      <c r="Q98" s="40"/>
      <c r="R98" s="48"/>
    </row>
    <row r="99" spans="1:18" s="47" customFormat="1" ht="24.95" customHeight="1" x14ac:dyDescent="0.2">
      <c r="A99" s="141"/>
      <c r="B99" s="231"/>
      <c r="C99" s="50" t="s">
        <v>64</v>
      </c>
      <c r="D99" s="60">
        <v>70</v>
      </c>
      <c r="E99" s="59">
        <v>1050</v>
      </c>
      <c r="F99" s="58">
        <v>73500</v>
      </c>
      <c r="G99" s="57">
        <f t="shared" si="13"/>
        <v>18375</v>
      </c>
      <c r="H99" s="57">
        <f t="shared" si="14"/>
        <v>18375</v>
      </c>
      <c r="I99" s="57">
        <f t="shared" si="14"/>
        <v>18375</v>
      </c>
      <c r="J99" s="57">
        <f t="shared" si="12"/>
        <v>18375</v>
      </c>
      <c r="K99" s="12" t="s">
        <v>3</v>
      </c>
      <c r="L99" s="40">
        <v>13</v>
      </c>
      <c r="M99" s="40">
        <v>2</v>
      </c>
      <c r="N99" s="40">
        <v>2</v>
      </c>
      <c r="O99" s="40">
        <v>4</v>
      </c>
      <c r="P99" s="40">
        <v>1</v>
      </c>
      <c r="Q99" s="40"/>
      <c r="R99" s="48"/>
    </row>
    <row r="100" spans="1:18" s="47" customFormat="1" ht="16.5" customHeight="1" x14ac:dyDescent="0.2">
      <c r="A100" s="165"/>
      <c r="B100" s="231"/>
      <c r="C100" s="50" t="s">
        <v>63</v>
      </c>
      <c r="D100" s="60">
        <v>180</v>
      </c>
      <c r="E100" s="59">
        <v>1600</v>
      </c>
      <c r="F100" s="58">
        <v>72000</v>
      </c>
      <c r="G100" s="57">
        <f t="shared" si="13"/>
        <v>18000</v>
      </c>
      <c r="H100" s="57">
        <f t="shared" si="14"/>
        <v>18000</v>
      </c>
      <c r="I100" s="57">
        <f t="shared" si="14"/>
        <v>18000</v>
      </c>
      <c r="J100" s="57">
        <f t="shared" si="12"/>
        <v>18000</v>
      </c>
      <c r="K100" s="12" t="s">
        <v>3</v>
      </c>
      <c r="L100" s="40">
        <v>13</v>
      </c>
      <c r="M100" s="40">
        <v>2</v>
      </c>
      <c r="N100" s="40">
        <v>3</v>
      </c>
      <c r="O100" s="40">
        <v>1</v>
      </c>
      <c r="P100" s="40">
        <v>1</v>
      </c>
      <c r="Q100" s="40"/>
      <c r="R100" s="48"/>
    </row>
    <row r="101" spans="1:18" s="27" customFormat="1" ht="14.25" customHeight="1" thickBot="1" x14ac:dyDescent="0.35">
      <c r="A101" s="56" t="s">
        <v>45</v>
      </c>
      <c r="B101" s="190" t="s">
        <v>44</v>
      </c>
      <c r="C101" s="154" t="s">
        <v>43</v>
      </c>
      <c r="D101" s="190" t="s">
        <v>42</v>
      </c>
      <c r="E101" s="190" t="s">
        <v>41</v>
      </c>
      <c r="F101" s="190" t="s">
        <v>40</v>
      </c>
      <c r="G101" s="255" t="s">
        <v>39</v>
      </c>
      <c r="H101" s="255"/>
      <c r="I101" s="255"/>
      <c r="J101" s="256"/>
      <c r="K101" s="275" t="s">
        <v>38</v>
      </c>
      <c r="L101" s="276"/>
      <c r="M101" s="267" t="s">
        <v>37</v>
      </c>
      <c r="N101" s="277"/>
      <c r="O101" s="277"/>
      <c r="P101" s="277"/>
      <c r="Q101" s="278"/>
      <c r="R101" s="38"/>
    </row>
    <row r="102" spans="1:18" s="27" customFormat="1" ht="11.25" customHeight="1" x14ac:dyDescent="0.3">
      <c r="A102" s="55"/>
      <c r="B102" s="191"/>
      <c r="C102" s="155"/>
      <c r="D102" s="191"/>
      <c r="E102" s="191"/>
      <c r="F102" s="191"/>
      <c r="G102" s="30" t="s">
        <v>21</v>
      </c>
      <c r="H102" s="28" t="s">
        <v>20</v>
      </c>
      <c r="I102" s="28" t="s">
        <v>19</v>
      </c>
      <c r="J102" s="29" t="s">
        <v>18</v>
      </c>
      <c r="K102" s="197"/>
      <c r="L102" s="198"/>
      <c r="M102" s="270"/>
      <c r="N102" s="271"/>
      <c r="O102" s="271"/>
      <c r="P102" s="271"/>
      <c r="Q102" s="272"/>
      <c r="R102" s="38"/>
    </row>
    <row r="103" spans="1:18" s="47" customFormat="1" ht="96" customHeight="1" thickBot="1" x14ac:dyDescent="0.25">
      <c r="A103" s="54" t="s">
        <v>62</v>
      </c>
      <c r="B103" s="46" t="s">
        <v>61</v>
      </c>
      <c r="C103" s="33" t="s">
        <v>60</v>
      </c>
      <c r="D103" s="35" t="s">
        <v>59</v>
      </c>
      <c r="E103" s="33">
        <v>12</v>
      </c>
      <c r="F103" s="33">
        <v>12</v>
      </c>
      <c r="G103" s="33">
        <v>1</v>
      </c>
      <c r="H103" s="33">
        <v>1</v>
      </c>
      <c r="I103" s="33">
        <v>1</v>
      </c>
      <c r="J103" s="33">
        <v>1</v>
      </c>
      <c r="K103" s="263">
        <f>+B106</f>
        <v>243382.2</v>
      </c>
      <c r="L103" s="264"/>
      <c r="M103" s="279"/>
      <c r="N103" s="280"/>
      <c r="O103" s="280"/>
      <c r="P103" s="280"/>
      <c r="Q103" s="281"/>
      <c r="R103" s="48"/>
    </row>
    <row r="104" spans="1:18" s="27" customFormat="1" ht="15.75" customHeight="1" thickBot="1" x14ac:dyDescent="0.3">
      <c r="A104" s="265" t="s">
        <v>31</v>
      </c>
      <c r="B104" s="179" t="s">
        <v>30</v>
      </c>
      <c r="C104" s="180" t="s">
        <v>29</v>
      </c>
      <c r="D104" s="186"/>
      <c r="E104" s="186"/>
      <c r="F104" s="214"/>
      <c r="G104" s="258" t="s">
        <v>28</v>
      </c>
      <c r="H104" s="259"/>
      <c r="I104" s="259"/>
      <c r="J104" s="260"/>
      <c r="K104" s="207" t="s">
        <v>27</v>
      </c>
      <c r="L104" s="180" t="s">
        <v>26</v>
      </c>
      <c r="M104" s="186"/>
      <c r="N104" s="186"/>
      <c r="O104" s="186"/>
      <c r="P104" s="186"/>
      <c r="Q104" s="214"/>
      <c r="R104" s="38"/>
    </row>
    <row r="105" spans="1:18" s="27" customFormat="1" ht="21.75" customHeight="1" x14ac:dyDescent="0.25">
      <c r="A105" s="266"/>
      <c r="B105" s="178"/>
      <c r="C105" s="30" t="s">
        <v>25</v>
      </c>
      <c r="D105" s="28" t="s">
        <v>24</v>
      </c>
      <c r="E105" s="28" t="s">
        <v>23</v>
      </c>
      <c r="F105" s="28" t="s">
        <v>22</v>
      </c>
      <c r="G105" s="28" t="s">
        <v>21</v>
      </c>
      <c r="H105" s="28" t="s">
        <v>20</v>
      </c>
      <c r="I105" s="28" t="s">
        <v>19</v>
      </c>
      <c r="J105" s="29" t="s">
        <v>18</v>
      </c>
      <c r="K105" s="233"/>
      <c r="L105" s="28" t="s">
        <v>17</v>
      </c>
      <c r="M105" s="28" t="s">
        <v>16</v>
      </c>
      <c r="N105" s="28" t="s">
        <v>15</v>
      </c>
      <c r="O105" s="28" t="s">
        <v>14</v>
      </c>
      <c r="P105" s="28" t="s">
        <v>13</v>
      </c>
      <c r="Q105" s="28" t="s">
        <v>12</v>
      </c>
      <c r="R105" s="38"/>
    </row>
    <row r="106" spans="1:18" s="47" customFormat="1" ht="24.95" customHeight="1" x14ac:dyDescent="0.2">
      <c r="A106" s="151" t="s">
        <v>58</v>
      </c>
      <c r="B106" s="230">
        <f>SUM(F106:F112)</f>
        <v>243382.2</v>
      </c>
      <c r="C106" s="53" t="s">
        <v>51</v>
      </c>
      <c r="D106" s="52">
        <v>3600</v>
      </c>
      <c r="E106" s="49">
        <v>15</v>
      </c>
      <c r="F106" s="49">
        <f t="shared" ref="F106:F112" si="15">+D106*E106</f>
        <v>54000</v>
      </c>
      <c r="G106" s="49">
        <f t="shared" ref="G106:G112" si="16">+F106/4</f>
        <v>13500</v>
      </c>
      <c r="H106" s="49">
        <f t="shared" ref="H106:J112" si="17">+$G106</f>
        <v>13500</v>
      </c>
      <c r="I106" s="49">
        <f t="shared" si="17"/>
        <v>13500</v>
      </c>
      <c r="J106" s="49">
        <f t="shared" si="17"/>
        <v>13500</v>
      </c>
      <c r="K106" s="12" t="s">
        <v>3</v>
      </c>
      <c r="L106" s="40">
        <v>13</v>
      </c>
      <c r="M106" s="40">
        <v>2</v>
      </c>
      <c r="N106" s="40">
        <v>3</v>
      </c>
      <c r="O106" s="40">
        <v>3</v>
      </c>
      <c r="P106" s="40">
        <v>3</v>
      </c>
      <c r="Q106" s="40"/>
      <c r="R106" s="48"/>
    </row>
    <row r="107" spans="1:18" s="47" customFormat="1" ht="24.95" customHeight="1" x14ac:dyDescent="0.2">
      <c r="A107" s="152"/>
      <c r="B107" s="231"/>
      <c r="C107" s="10" t="s">
        <v>50</v>
      </c>
      <c r="D107" s="52">
        <v>3600</v>
      </c>
      <c r="E107" s="49">
        <v>15</v>
      </c>
      <c r="F107" s="49">
        <f t="shared" si="15"/>
        <v>54000</v>
      </c>
      <c r="G107" s="49">
        <f t="shared" si="16"/>
        <v>13500</v>
      </c>
      <c r="H107" s="49">
        <f t="shared" si="17"/>
        <v>13500</v>
      </c>
      <c r="I107" s="49">
        <f t="shared" si="17"/>
        <v>13500</v>
      </c>
      <c r="J107" s="49">
        <f t="shared" si="17"/>
        <v>13500</v>
      </c>
      <c r="K107" s="12" t="s">
        <v>3</v>
      </c>
      <c r="L107" s="40">
        <v>13</v>
      </c>
      <c r="M107" s="40">
        <v>2</v>
      </c>
      <c r="N107" s="40">
        <v>3</v>
      </c>
      <c r="O107" s="40">
        <v>3</v>
      </c>
      <c r="P107" s="40">
        <v>3</v>
      </c>
      <c r="Q107" s="40"/>
      <c r="R107" s="48"/>
    </row>
    <row r="108" spans="1:18" s="47" customFormat="1" ht="24.95" customHeight="1" x14ac:dyDescent="0.2">
      <c r="A108" s="152"/>
      <c r="B108" s="231"/>
      <c r="C108" s="51" t="s">
        <v>49</v>
      </c>
      <c r="D108" s="40">
        <v>154</v>
      </c>
      <c r="E108" s="49">
        <v>134.30000000000001</v>
      </c>
      <c r="F108" s="49">
        <f t="shared" si="15"/>
        <v>20682.2</v>
      </c>
      <c r="G108" s="49">
        <f t="shared" si="16"/>
        <v>5170.55</v>
      </c>
      <c r="H108" s="49">
        <f t="shared" si="17"/>
        <v>5170.55</v>
      </c>
      <c r="I108" s="49">
        <f t="shared" si="17"/>
        <v>5170.55</v>
      </c>
      <c r="J108" s="49">
        <f t="shared" si="17"/>
        <v>5170.55</v>
      </c>
      <c r="K108" s="12" t="s">
        <v>3</v>
      </c>
      <c r="L108" s="40">
        <v>13</v>
      </c>
      <c r="M108" s="40">
        <v>2</v>
      </c>
      <c r="N108" s="40">
        <v>3</v>
      </c>
      <c r="O108" s="40">
        <v>7</v>
      </c>
      <c r="P108" s="40">
        <v>1</v>
      </c>
      <c r="Q108" s="40" t="s">
        <v>5</v>
      </c>
      <c r="R108" s="48"/>
    </row>
    <row r="109" spans="1:18" s="47" customFormat="1" ht="24.95" customHeight="1" x14ac:dyDescent="0.2">
      <c r="A109" s="152"/>
      <c r="B109" s="231"/>
      <c r="C109" s="51" t="s">
        <v>48</v>
      </c>
      <c r="D109" s="40">
        <v>60</v>
      </c>
      <c r="E109" s="49">
        <v>1200</v>
      </c>
      <c r="F109" s="49">
        <f t="shared" si="15"/>
        <v>72000</v>
      </c>
      <c r="G109" s="49">
        <f t="shared" si="16"/>
        <v>18000</v>
      </c>
      <c r="H109" s="49">
        <f t="shared" si="17"/>
        <v>18000</v>
      </c>
      <c r="I109" s="49">
        <f t="shared" si="17"/>
        <v>18000</v>
      </c>
      <c r="J109" s="49">
        <f t="shared" si="17"/>
        <v>18000</v>
      </c>
      <c r="K109" s="12" t="s">
        <v>3</v>
      </c>
      <c r="L109" s="40">
        <v>13</v>
      </c>
      <c r="M109" s="40">
        <v>2</v>
      </c>
      <c r="N109" s="40">
        <v>3</v>
      </c>
      <c r="O109" s="40">
        <v>1</v>
      </c>
      <c r="P109" s="40">
        <v>1</v>
      </c>
      <c r="Q109" s="40"/>
      <c r="R109" s="48"/>
    </row>
    <row r="110" spans="1:18" s="47" customFormat="1" ht="24.95" customHeight="1" x14ac:dyDescent="0.2">
      <c r="A110" s="152"/>
      <c r="B110" s="231"/>
      <c r="C110" s="51" t="s">
        <v>47</v>
      </c>
      <c r="D110" s="40">
        <v>60</v>
      </c>
      <c r="E110" s="49">
        <v>30</v>
      </c>
      <c r="F110" s="49">
        <f t="shared" si="15"/>
        <v>1800</v>
      </c>
      <c r="G110" s="49">
        <f t="shared" si="16"/>
        <v>450</v>
      </c>
      <c r="H110" s="49">
        <f t="shared" si="17"/>
        <v>450</v>
      </c>
      <c r="I110" s="49">
        <f t="shared" si="17"/>
        <v>450</v>
      </c>
      <c r="J110" s="49">
        <f t="shared" si="17"/>
        <v>450</v>
      </c>
      <c r="K110" s="12" t="s">
        <v>3</v>
      </c>
      <c r="L110" s="40">
        <v>13</v>
      </c>
      <c r="M110" s="40">
        <v>2</v>
      </c>
      <c r="N110" s="40">
        <v>3</v>
      </c>
      <c r="O110" s="40">
        <v>9</v>
      </c>
      <c r="P110" s="40">
        <v>2</v>
      </c>
      <c r="Q110" s="40"/>
      <c r="R110" s="48"/>
    </row>
    <row r="111" spans="1:18" s="47" customFormat="1" ht="24.95" customHeight="1" x14ac:dyDescent="0.2">
      <c r="A111" s="152"/>
      <c r="B111" s="231"/>
      <c r="C111" s="51" t="s">
        <v>46</v>
      </c>
      <c r="D111" s="40">
        <v>60</v>
      </c>
      <c r="E111" s="49">
        <v>15</v>
      </c>
      <c r="F111" s="49">
        <f t="shared" si="15"/>
        <v>900</v>
      </c>
      <c r="G111" s="49">
        <f t="shared" si="16"/>
        <v>225</v>
      </c>
      <c r="H111" s="49">
        <f t="shared" si="17"/>
        <v>225</v>
      </c>
      <c r="I111" s="49">
        <f t="shared" si="17"/>
        <v>225</v>
      </c>
      <c r="J111" s="49">
        <f t="shared" si="17"/>
        <v>225</v>
      </c>
      <c r="K111" s="12" t="s">
        <v>3</v>
      </c>
      <c r="L111" s="40">
        <v>13</v>
      </c>
      <c r="M111" s="40">
        <v>2</v>
      </c>
      <c r="N111" s="40">
        <v>3</v>
      </c>
      <c r="O111" s="40">
        <v>9</v>
      </c>
      <c r="P111" s="40">
        <v>2</v>
      </c>
      <c r="Q111" s="40"/>
      <c r="R111" s="48"/>
    </row>
    <row r="112" spans="1:18" s="47" customFormat="1" ht="24.95" customHeight="1" x14ac:dyDescent="0.2">
      <c r="A112" s="153"/>
      <c r="B112" s="257"/>
      <c r="C112" s="50" t="s">
        <v>57</v>
      </c>
      <c r="D112" s="40">
        <v>100</v>
      </c>
      <c r="E112" s="49">
        <v>400</v>
      </c>
      <c r="F112" s="49">
        <f t="shared" si="15"/>
        <v>40000</v>
      </c>
      <c r="G112" s="49">
        <f t="shared" si="16"/>
        <v>10000</v>
      </c>
      <c r="H112" s="49">
        <f t="shared" si="17"/>
        <v>10000</v>
      </c>
      <c r="I112" s="49">
        <f t="shared" si="17"/>
        <v>10000</v>
      </c>
      <c r="J112" s="49">
        <f t="shared" si="17"/>
        <v>10000</v>
      </c>
      <c r="K112" s="12" t="s">
        <v>3</v>
      </c>
      <c r="L112" s="40">
        <v>13</v>
      </c>
      <c r="M112" s="40">
        <v>2</v>
      </c>
      <c r="N112" s="40">
        <v>3</v>
      </c>
      <c r="O112" s="40">
        <v>2</v>
      </c>
      <c r="P112" s="40">
        <v>2</v>
      </c>
      <c r="Q112" s="40"/>
      <c r="R112" s="48"/>
    </row>
    <row r="113" spans="1:18" s="27" customFormat="1" ht="19.5" customHeight="1" thickBot="1" x14ac:dyDescent="0.3">
      <c r="A113" s="154" t="s">
        <v>45</v>
      </c>
      <c r="B113" s="190" t="s">
        <v>44</v>
      </c>
      <c r="C113" s="190" t="s">
        <v>43</v>
      </c>
      <c r="D113" s="261" t="s">
        <v>42</v>
      </c>
      <c r="E113" s="261" t="s">
        <v>41</v>
      </c>
      <c r="F113" s="262" t="s">
        <v>40</v>
      </c>
      <c r="G113" s="232" t="s">
        <v>0</v>
      </c>
      <c r="H113" s="255"/>
      <c r="I113" s="255"/>
      <c r="J113" s="256"/>
      <c r="K113" s="195" t="s">
        <v>38</v>
      </c>
      <c r="L113" s="196"/>
      <c r="M113" s="267" t="s">
        <v>37</v>
      </c>
      <c r="N113" s="268"/>
      <c r="O113" s="268"/>
      <c r="P113" s="268"/>
      <c r="Q113" s="269"/>
      <c r="R113" s="38"/>
    </row>
    <row r="114" spans="1:18" s="27" customFormat="1" ht="19.5" customHeight="1" x14ac:dyDescent="0.25">
      <c r="A114" s="155"/>
      <c r="B114" s="191"/>
      <c r="C114" s="191"/>
      <c r="D114" s="191"/>
      <c r="E114" s="191"/>
      <c r="F114" s="192"/>
      <c r="G114" s="30" t="s">
        <v>21</v>
      </c>
      <c r="H114" s="28" t="s">
        <v>20</v>
      </c>
      <c r="I114" s="28" t="s">
        <v>19</v>
      </c>
      <c r="J114" s="29" t="s">
        <v>18</v>
      </c>
      <c r="K114" s="197"/>
      <c r="L114" s="198"/>
      <c r="M114" s="270"/>
      <c r="N114" s="271"/>
      <c r="O114" s="271"/>
      <c r="P114" s="271"/>
      <c r="Q114" s="272"/>
      <c r="R114" s="38"/>
    </row>
    <row r="115" spans="1:18" ht="88.5" customHeight="1" thickBot="1" x14ac:dyDescent="0.3">
      <c r="A115" s="46" t="s">
        <v>56</v>
      </c>
      <c r="B115" s="46" t="s">
        <v>55</v>
      </c>
      <c r="C115" s="33" t="s">
        <v>54</v>
      </c>
      <c r="D115" s="35" t="s">
        <v>53</v>
      </c>
      <c r="E115" s="33">
        <v>12</v>
      </c>
      <c r="F115" s="33">
        <v>12</v>
      </c>
      <c r="G115" s="33">
        <v>3</v>
      </c>
      <c r="H115" s="33">
        <v>3</v>
      </c>
      <c r="I115" s="33">
        <v>3</v>
      </c>
      <c r="J115" s="33">
        <v>3</v>
      </c>
      <c r="K115" s="263">
        <f>SUM(B118)</f>
        <v>502182.2</v>
      </c>
      <c r="L115" s="264"/>
      <c r="M115" s="279"/>
      <c r="N115" s="280"/>
      <c r="O115" s="280"/>
      <c r="P115" s="280"/>
      <c r="Q115" s="281"/>
      <c r="R115" s="32"/>
    </row>
    <row r="116" spans="1:18" s="27" customFormat="1" ht="15.75" customHeight="1" thickBot="1" x14ac:dyDescent="0.3">
      <c r="A116" s="154" t="s">
        <v>31</v>
      </c>
      <c r="B116" s="179" t="s">
        <v>30</v>
      </c>
      <c r="C116" s="180" t="s">
        <v>29</v>
      </c>
      <c r="D116" s="186"/>
      <c r="E116" s="186"/>
      <c r="F116" s="214"/>
      <c r="G116" s="180" t="s">
        <v>28</v>
      </c>
      <c r="H116" s="186"/>
      <c r="I116" s="186"/>
      <c r="J116" s="214"/>
      <c r="K116" s="207" t="s">
        <v>27</v>
      </c>
      <c r="L116" s="180" t="s">
        <v>26</v>
      </c>
      <c r="M116" s="186"/>
      <c r="N116" s="186"/>
      <c r="O116" s="186"/>
      <c r="P116" s="186"/>
      <c r="Q116" s="214"/>
      <c r="R116" s="38"/>
    </row>
    <row r="117" spans="1:18" s="27" customFormat="1" ht="24.75" customHeight="1" thickBot="1" x14ac:dyDescent="0.3">
      <c r="A117" s="178"/>
      <c r="B117" s="178"/>
      <c r="C117" s="30" t="s">
        <v>25</v>
      </c>
      <c r="D117" s="28" t="s">
        <v>24</v>
      </c>
      <c r="E117" s="28" t="s">
        <v>23</v>
      </c>
      <c r="F117" s="28" t="s">
        <v>22</v>
      </c>
      <c r="G117" s="28" t="s">
        <v>21</v>
      </c>
      <c r="H117" s="28" t="s">
        <v>20</v>
      </c>
      <c r="I117" s="28" t="s">
        <v>19</v>
      </c>
      <c r="J117" s="29" t="s">
        <v>18</v>
      </c>
      <c r="K117" s="233"/>
      <c r="L117" s="28" t="s">
        <v>17</v>
      </c>
      <c r="M117" s="28" t="s">
        <v>16</v>
      </c>
      <c r="N117" s="28" t="s">
        <v>15</v>
      </c>
      <c r="O117" s="28" t="s">
        <v>14</v>
      </c>
      <c r="P117" s="28" t="s">
        <v>13</v>
      </c>
      <c r="Q117" s="28" t="s">
        <v>12</v>
      </c>
      <c r="R117" s="38"/>
    </row>
    <row r="118" spans="1:18" ht="24.95" customHeight="1" thickTop="1" thickBot="1" x14ac:dyDescent="0.3">
      <c r="A118" s="164" t="s">
        <v>52</v>
      </c>
      <c r="B118" s="230">
        <f>SUM(F118:F123)</f>
        <v>502182.2</v>
      </c>
      <c r="C118" s="44" t="s">
        <v>51</v>
      </c>
      <c r="D118" s="44">
        <v>3600</v>
      </c>
      <c r="E118" s="43">
        <v>15</v>
      </c>
      <c r="F118" s="42">
        <f t="shared" ref="F118:F123" si="18">+D118*E118</f>
        <v>54000</v>
      </c>
      <c r="G118" s="41">
        <f t="shared" ref="G118:G123" si="19">+F118/4</f>
        <v>13500</v>
      </c>
      <c r="H118" s="41">
        <f t="shared" ref="H118:J123" si="20">+$G118</f>
        <v>13500</v>
      </c>
      <c r="I118" s="41">
        <f t="shared" si="20"/>
        <v>13500</v>
      </c>
      <c r="J118" s="41">
        <f t="shared" si="20"/>
        <v>13500</v>
      </c>
      <c r="K118" s="12" t="s">
        <v>3</v>
      </c>
      <c r="L118" s="40">
        <v>13</v>
      </c>
      <c r="M118" s="40">
        <v>2</v>
      </c>
      <c r="N118" s="40">
        <v>3</v>
      </c>
      <c r="O118" s="40">
        <v>3</v>
      </c>
      <c r="P118" s="40">
        <v>3</v>
      </c>
      <c r="Q118" s="39"/>
      <c r="R118" s="32"/>
    </row>
    <row r="119" spans="1:18" ht="24.95" customHeight="1" thickTop="1" thickBot="1" x14ac:dyDescent="0.3">
      <c r="A119" s="286"/>
      <c r="B119" s="287"/>
      <c r="C119" s="44" t="s">
        <v>50</v>
      </c>
      <c r="D119" s="44">
        <v>3600</v>
      </c>
      <c r="E119" s="43">
        <v>15</v>
      </c>
      <c r="F119" s="42">
        <f t="shared" si="18"/>
        <v>54000</v>
      </c>
      <c r="G119" s="41">
        <f t="shared" si="19"/>
        <v>13500</v>
      </c>
      <c r="H119" s="41">
        <f t="shared" si="20"/>
        <v>13500</v>
      </c>
      <c r="I119" s="41">
        <f t="shared" si="20"/>
        <v>13500</v>
      </c>
      <c r="J119" s="41">
        <f t="shared" si="20"/>
        <v>13500</v>
      </c>
      <c r="K119" s="12" t="s">
        <v>3</v>
      </c>
      <c r="L119" s="40">
        <v>13</v>
      </c>
      <c r="M119" s="40">
        <v>2</v>
      </c>
      <c r="N119" s="40">
        <v>3</v>
      </c>
      <c r="O119" s="40">
        <v>3</v>
      </c>
      <c r="P119" s="40">
        <v>3</v>
      </c>
      <c r="Q119" s="39"/>
      <c r="R119" s="32"/>
    </row>
    <row r="120" spans="1:18" ht="24.95" customHeight="1" thickTop="1" thickBot="1" x14ac:dyDescent="0.3">
      <c r="A120" s="286"/>
      <c r="B120" s="287"/>
      <c r="C120" s="44" t="s">
        <v>49</v>
      </c>
      <c r="D120" s="45">
        <v>154</v>
      </c>
      <c r="E120" s="42">
        <v>134.30000000000001</v>
      </c>
      <c r="F120" s="42">
        <f t="shared" si="18"/>
        <v>20682.2</v>
      </c>
      <c r="G120" s="41">
        <f t="shared" si="19"/>
        <v>5170.55</v>
      </c>
      <c r="H120" s="41">
        <f t="shared" si="20"/>
        <v>5170.55</v>
      </c>
      <c r="I120" s="41">
        <f t="shared" si="20"/>
        <v>5170.55</v>
      </c>
      <c r="J120" s="41">
        <f t="shared" si="20"/>
        <v>5170.55</v>
      </c>
      <c r="K120" s="12" t="s">
        <v>3</v>
      </c>
      <c r="L120" s="40">
        <v>13</v>
      </c>
      <c r="M120" s="40">
        <v>2</v>
      </c>
      <c r="N120" s="40">
        <v>3</v>
      </c>
      <c r="O120" s="40">
        <v>7</v>
      </c>
      <c r="P120" s="40">
        <v>1</v>
      </c>
      <c r="Q120" s="40" t="s">
        <v>5</v>
      </c>
      <c r="R120" s="32"/>
    </row>
    <row r="121" spans="1:18" ht="24.95" customHeight="1" thickTop="1" thickBot="1" x14ac:dyDescent="0.3">
      <c r="A121" s="286"/>
      <c r="B121" s="287"/>
      <c r="C121" s="44" t="s">
        <v>48</v>
      </c>
      <c r="D121" s="45">
        <v>300</v>
      </c>
      <c r="E121" s="42">
        <v>1200</v>
      </c>
      <c r="F121" s="42">
        <f t="shared" si="18"/>
        <v>360000</v>
      </c>
      <c r="G121" s="41">
        <f t="shared" si="19"/>
        <v>90000</v>
      </c>
      <c r="H121" s="41">
        <f t="shared" si="20"/>
        <v>90000</v>
      </c>
      <c r="I121" s="41">
        <f t="shared" si="20"/>
        <v>90000</v>
      </c>
      <c r="J121" s="41">
        <f t="shared" si="20"/>
        <v>90000</v>
      </c>
      <c r="K121" s="12" t="s">
        <v>3</v>
      </c>
      <c r="L121" s="40">
        <v>13</v>
      </c>
      <c r="M121" s="40">
        <v>2</v>
      </c>
      <c r="N121" s="40">
        <v>3</v>
      </c>
      <c r="O121" s="40">
        <v>1</v>
      </c>
      <c r="P121" s="40">
        <v>1</v>
      </c>
      <c r="Q121" s="39"/>
      <c r="R121" s="32"/>
    </row>
    <row r="122" spans="1:18" ht="24.95" customHeight="1" thickTop="1" thickBot="1" x14ac:dyDescent="0.3">
      <c r="A122" s="286"/>
      <c r="B122" s="287"/>
      <c r="C122" s="44" t="s">
        <v>47</v>
      </c>
      <c r="D122" s="44">
        <v>300</v>
      </c>
      <c r="E122" s="43">
        <v>30</v>
      </c>
      <c r="F122" s="42">
        <f t="shared" si="18"/>
        <v>9000</v>
      </c>
      <c r="G122" s="41">
        <f t="shared" si="19"/>
        <v>2250</v>
      </c>
      <c r="H122" s="41">
        <f t="shared" si="20"/>
        <v>2250</v>
      </c>
      <c r="I122" s="41">
        <f t="shared" si="20"/>
        <v>2250</v>
      </c>
      <c r="J122" s="41">
        <f t="shared" si="20"/>
        <v>2250</v>
      </c>
      <c r="K122" s="12" t="s">
        <v>3</v>
      </c>
      <c r="L122" s="40">
        <v>13</v>
      </c>
      <c r="M122" s="40">
        <v>2</v>
      </c>
      <c r="N122" s="40">
        <v>3</v>
      </c>
      <c r="O122" s="40">
        <v>9</v>
      </c>
      <c r="P122" s="40">
        <v>2</v>
      </c>
      <c r="Q122" s="39"/>
      <c r="R122" s="32"/>
    </row>
    <row r="123" spans="1:18" ht="24.95" customHeight="1" thickTop="1" thickBot="1" x14ac:dyDescent="0.3">
      <c r="A123" s="286"/>
      <c r="B123" s="287"/>
      <c r="C123" s="44" t="s">
        <v>46</v>
      </c>
      <c r="D123" s="44">
        <v>300</v>
      </c>
      <c r="E123" s="43">
        <v>15</v>
      </c>
      <c r="F123" s="42">
        <f t="shared" si="18"/>
        <v>4500</v>
      </c>
      <c r="G123" s="41">
        <f t="shared" si="19"/>
        <v>1125</v>
      </c>
      <c r="H123" s="41">
        <f t="shared" si="20"/>
        <v>1125</v>
      </c>
      <c r="I123" s="41">
        <f t="shared" si="20"/>
        <v>1125</v>
      </c>
      <c r="J123" s="41">
        <f t="shared" si="20"/>
        <v>1125</v>
      </c>
      <c r="K123" s="12" t="s">
        <v>3</v>
      </c>
      <c r="L123" s="40">
        <v>13</v>
      </c>
      <c r="M123" s="40">
        <v>2</v>
      </c>
      <c r="N123" s="40">
        <v>3</v>
      </c>
      <c r="O123" s="40">
        <v>9</v>
      </c>
      <c r="P123" s="40">
        <v>2</v>
      </c>
      <c r="Q123" s="39"/>
      <c r="R123" s="32"/>
    </row>
    <row r="124" spans="1:18" s="27" customFormat="1" ht="21" customHeight="1" thickBot="1" x14ac:dyDescent="0.3">
      <c r="A124" s="265" t="s">
        <v>45</v>
      </c>
      <c r="B124" s="265" t="s">
        <v>44</v>
      </c>
      <c r="C124" s="265" t="s">
        <v>43</v>
      </c>
      <c r="D124" s="190" t="s">
        <v>42</v>
      </c>
      <c r="E124" s="190" t="s">
        <v>41</v>
      </c>
      <c r="F124" s="179" t="s">
        <v>40</v>
      </c>
      <c r="G124" s="180" t="s">
        <v>39</v>
      </c>
      <c r="H124" s="181"/>
      <c r="I124" s="181"/>
      <c r="J124" s="182"/>
      <c r="K124" s="195" t="s">
        <v>38</v>
      </c>
      <c r="L124" s="196"/>
      <c r="M124" s="201" t="s">
        <v>37</v>
      </c>
      <c r="N124" s="202"/>
      <c r="O124" s="202"/>
      <c r="P124" s="202"/>
      <c r="Q124" s="203"/>
      <c r="R124" s="38"/>
    </row>
    <row r="125" spans="1:18" s="27" customFormat="1" ht="21.75" customHeight="1" x14ac:dyDescent="0.25">
      <c r="A125" s="285"/>
      <c r="B125" s="285"/>
      <c r="C125" s="285"/>
      <c r="D125" s="191"/>
      <c r="E125" s="191"/>
      <c r="F125" s="192"/>
      <c r="G125" s="30" t="s">
        <v>21</v>
      </c>
      <c r="H125" s="28" t="s">
        <v>20</v>
      </c>
      <c r="I125" s="28" t="s">
        <v>19</v>
      </c>
      <c r="J125" s="29" t="s">
        <v>18</v>
      </c>
      <c r="K125" s="197"/>
      <c r="L125" s="198"/>
      <c r="M125" s="201"/>
      <c r="N125" s="202"/>
      <c r="O125" s="202"/>
      <c r="P125" s="202"/>
      <c r="Q125" s="203"/>
      <c r="R125" s="38"/>
    </row>
    <row r="126" spans="1:18" ht="98.25" customHeight="1" x14ac:dyDescent="0.25">
      <c r="A126" s="37" t="s">
        <v>36</v>
      </c>
      <c r="B126" s="36" t="s">
        <v>35</v>
      </c>
      <c r="C126" s="33" t="s">
        <v>34</v>
      </c>
      <c r="D126" s="35" t="s">
        <v>33</v>
      </c>
      <c r="E126" s="34">
        <v>245</v>
      </c>
      <c r="F126" s="33">
        <v>1250</v>
      </c>
      <c r="G126" s="33">
        <v>312</v>
      </c>
      <c r="H126" s="33">
        <v>312</v>
      </c>
      <c r="I126" s="33">
        <v>312</v>
      </c>
      <c r="J126" s="33">
        <v>312</v>
      </c>
      <c r="K126" s="205">
        <f>SUM(B130:B139)</f>
        <v>2362040</v>
      </c>
      <c r="L126" s="206"/>
      <c r="M126" s="241"/>
      <c r="N126" s="242"/>
      <c r="O126" s="242"/>
      <c r="P126" s="242"/>
      <c r="Q126" s="243"/>
      <c r="R126" s="32"/>
    </row>
    <row r="127" spans="1:18" ht="16.5" thickBot="1" x14ac:dyDescent="0.3">
      <c r="A127" s="177" t="s">
        <v>32</v>
      </c>
      <c r="B127" s="177"/>
      <c r="C127" s="177"/>
      <c r="D127" s="177"/>
      <c r="E127" s="177"/>
      <c r="F127" s="177"/>
      <c r="G127" s="177"/>
      <c r="H127" s="177"/>
      <c r="I127" s="177"/>
      <c r="J127" s="177"/>
      <c r="K127" s="177"/>
      <c r="L127" s="177"/>
      <c r="M127" s="31"/>
      <c r="N127" s="31"/>
      <c r="O127" s="31"/>
      <c r="P127" s="31"/>
      <c r="Q127" s="31"/>
    </row>
    <row r="128" spans="1:18" s="27" customFormat="1" ht="19.5" thickBot="1" x14ac:dyDescent="0.3">
      <c r="A128" s="154" t="s">
        <v>31</v>
      </c>
      <c r="B128" s="179" t="s">
        <v>30</v>
      </c>
      <c r="C128" s="258" t="s">
        <v>29</v>
      </c>
      <c r="D128" s="288"/>
      <c r="E128" s="288"/>
      <c r="F128" s="289"/>
      <c r="G128" s="180" t="s">
        <v>28</v>
      </c>
      <c r="H128" s="183"/>
      <c r="I128" s="183"/>
      <c r="J128" s="220"/>
      <c r="K128" s="207" t="s">
        <v>27</v>
      </c>
      <c r="L128" s="180" t="s">
        <v>26</v>
      </c>
      <c r="M128" s="183"/>
      <c r="N128" s="183"/>
      <c r="O128" s="183"/>
      <c r="P128" s="187"/>
      <c r="Q128" s="188"/>
    </row>
    <row r="129" spans="1:17" s="27" customFormat="1" ht="47.25" x14ac:dyDescent="0.25">
      <c r="A129" s="178"/>
      <c r="B129" s="178"/>
      <c r="C129" s="30" t="s">
        <v>25</v>
      </c>
      <c r="D129" s="28" t="s">
        <v>24</v>
      </c>
      <c r="E129" s="28" t="s">
        <v>23</v>
      </c>
      <c r="F129" s="28" t="s">
        <v>22</v>
      </c>
      <c r="G129" s="28" t="s">
        <v>21</v>
      </c>
      <c r="H129" s="28" t="s">
        <v>20</v>
      </c>
      <c r="I129" s="28" t="s">
        <v>19</v>
      </c>
      <c r="J129" s="29" t="s">
        <v>18</v>
      </c>
      <c r="K129" s="233"/>
      <c r="L129" s="28" t="s">
        <v>17</v>
      </c>
      <c r="M129" s="28" t="s">
        <v>16</v>
      </c>
      <c r="N129" s="28" t="s">
        <v>15</v>
      </c>
      <c r="O129" s="28" t="s">
        <v>14</v>
      </c>
      <c r="P129" s="28" t="s">
        <v>13</v>
      </c>
      <c r="Q129" s="28" t="s">
        <v>12</v>
      </c>
    </row>
    <row r="130" spans="1:17" ht="24.95" customHeight="1" x14ac:dyDescent="0.25">
      <c r="A130" s="290" t="s">
        <v>11</v>
      </c>
      <c r="B130" s="142">
        <f>SUM(F130:F134)</f>
        <v>1181020</v>
      </c>
      <c r="C130" s="16" t="s">
        <v>9</v>
      </c>
      <c r="D130" s="19">
        <v>35</v>
      </c>
      <c r="E130" s="18">
        <v>1050</v>
      </c>
      <c r="F130" s="17">
        <v>35700</v>
      </c>
      <c r="G130" s="17">
        <v>8925</v>
      </c>
      <c r="H130" s="17">
        <v>8925</v>
      </c>
      <c r="I130" s="17">
        <v>8925</v>
      </c>
      <c r="J130" s="17">
        <v>8925</v>
      </c>
      <c r="K130" s="12" t="s">
        <v>3</v>
      </c>
      <c r="L130" s="11">
        <v>13</v>
      </c>
      <c r="M130" s="11">
        <v>2</v>
      </c>
      <c r="N130" s="10">
        <v>2</v>
      </c>
      <c r="O130" s="10">
        <v>3</v>
      </c>
      <c r="P130" s="10">
        <v>1</v>
      </c>
      <c r="Q130" s="10"/>
    </row>
    <row r="131" spans="1:17" ht="24.95" customHeight="1" x14ac:dyDescent="0.25">
      <c r="A131" s="291"/>
      <c r="B131" s="147"/>
      <c r="C131" s="16" t="s">
        <v>8</v>
      </c>
      <c r="D131" s="19">
        <v>35</v>
      </c>
      <c r="E131" s="18">
        <v>1050</v>
      </c>
      <c r="F131" s="17">
        <v>35700</v>
      </c>
      <c r="G131" s="17">
        <v>8925</v>
      </c>
      <c r="H131" s="17">
        <v>8925</v>
      </c>
      <c r="I131" s="17">
        <v>8925</v>
      </c>
      <c r="J131" s="17">
        <v>8925</v>
      </c>
      <c r="K131" s="12" t="s">
        <v>3</v>
      </c>
      <c r="L131" s="11">
        <v>13</v>
      </c>
      <c r="M131" s="11">
        <v>2</v>
      </c>
      <c r="N131" s="10">
        <v>2</v>
      </c>
      <c r="O131" s="10">
        <v>3</v>
      </c>
      <c r="P131" s="10">
        <v>1</v>
      </c>
      <c r="Q131" s="10"/>
    </row>
    <row r="132" spans="1:17" ht="24.95" customHeight="1" x14ac:dyDescent="0.25">
      <c r="A132" s="291"/>
      <c r="B132" s="147"/>
      <c r="C132" s="16" t="s">
        <v>7</v>
      </c>
      <c r="D132" s="19">
        <v>32</v>
      </c>
      <c r="E132" s="18">
        <v>1050</v>
      </c>
      <c r="F132" s="17">
        <v>33600</v>
      </c>
      <c r="G132" s="17">
        <v>8400</v>
      </c>
      <c r="H132" s="17">
        <v>8400</v>
      </c>
      <c r="I132" s="17">
        <v>8400</v>
      </c>
      <c r="J132" s="17">
        <v>8400</v>
      </c>
      <c r="K132" s="12" t="s">
        <v>3</v>
      </c>
      <c r="L132" s="11">
        <v>13</v>
      </c>
      <c r="M132" s="11">
        <v>2</v>
      </c>
      <c r="N132" s="10">
        <v>2</v>
      </c>
      <c r="O132" s="10">
        <v>3</v>
      </c>
      <c r="P132" s="10">
        <v>1</v>
      </c>
      <c r="Q132" s="10"/>
    </row>
    <row r="133" spans="1:17" ht="24.95" customHeight="1" x14ac:dyDescent="0.25">
      <c r="A133" s="291"/>
      <c r="B133" s="147"/>
      <c r="C133" s="16" t="s">
        <v>6</v>
      </c>
      <c r="D133" s="26">
        <v>489</v>
      </c>
      <c r="E133" s="25">
        <v>134.30000000000001</v>
      </c>
      <c r="F133" s="24">
        <v>88020</v>
      </c>
      <c r="G133" s="24">
        <v>22005</v>
      </c>
      <c r="H133" s="24">
        <v>22005</v>
      </c>
      <c r="I133" s="24">
        <v>22005</v>
      </c>
      <c r="J133" s="24">
        <v>22005</v>
      </c>
      <c r="K133" s="12" t="s">
        <v>3</v>
      </c>
      <c r="L133" s="11">
        <v>13</v>
      </c>
      <c r="M133" s="11">
        <v>2</v>
      </c>
      <c r="N133" s="10">
        <v>3</v>
      </c>
      <c r="O133" s="10">
        <v>7</v>
      </c>
      <c r="P133" s="10">
        <v>1</v>
      </c>
      <c r="Q133" s="10" t="s">
        <v>5</v>
      </c>
    </row>
    <row r="134" spans="1:17" ht="24.95" customHeight="1" x14ac:dyDescent="0.25">
      <c r="A134" s="292"/>
      <c r="B134" s="143"/>
      <c r="C134" s="16" t="s">
        <v>4</v>
      </c>
      <c r="D134" s="23">
        <v>26</v>
      </c>
      <c r="E134" s="22">
        <v>38000</v>
      </c>
      <c r="F134" s="21">
        <f>+D134*E134</f>
        <v>988000</v>
      </c>
      <c r="G134" s="21">
        <v>152000</v>
      </c>
      <c r="H134" s="21">
        <v>152000</v>
      </c>
      <c r="I134" s="21">
        <v>152000</v>
      </c>
      <c r="J134" s="21">
        <v>190000</v>
      </c>
      <c r="K134" s="12" t="s">
        <v>3</v>
      </c>
      <c r="L134" s="11">
        <v>13</v>
      </c>
      <c r="M134" s="20">
        <v>2</v>
      </c>
      <c r="N134" s="20">
        <v>1</v>
      </c>
      <c r="O134" s="20">
        <v>1</v>
      </c>
      <c r="P134" s="20">
        <v>2</v>
      </c>
      <c r="Q134" s="20" t="s">
        <v>2</v>
      </c>
    </row>
    <row r="135" spans="1:17" ht="24.95" customHeight="1" x14ac:dyDescent="0.25">
      <c r="A135" s="282" t="s">
        <v>10</v>
      </c>
      <c r="B135" s="142">
        <f>SUM(F135:F139)</f>
        <v>1181020</v>
      </c>
      <c r="C135" s="16" t="s">
        <v>9</v>
      </c>
      <c r="D135" s="19">
        <v>35</v>
      </c>
      <c r="E135" s="18">
        <v>1050</v>
      </c>
      <c r="F135" s="17">
        <v>35700</v>
      </c>
      <c r="G135" s="17">
        <v>8925</v>
      </c>
      <c r="H135" s="17">
        <v>8925</v>
      </c>
      <c r="I135" s="17">
        <v>8925</v>
      </c>
      <c r="J135" s="17">
        <v>8925</v>
      </c>
      <c r="K135" s="12" t="s">
        <v>3</v>
      </c>
      <c r="L135" s="11">
        <v>13</v>
      </c>
      <c r="M135" s="11">
        <v>2</v>
      </c>
      <c r="N135" s="10">
        <v>2</v>
      </c>
      <c r="O135" s="10">
        <v>3</v>
      </c>
      <c r="P135" s="10">
        <v>1</v>
      </c>
      <c r="Q135" s="10"/>
    </row>
    <row r="136" spans="1:17" ht="24.95" customHeight="1" x14ac:dyDescent="0.25">
      <c r="A136" s="283"/>
      <c r="B136" s="147"/>
      <c r="C136" s="16" t="s">
        <v>8</v>
      </c>
      <c r="D136" s="15">
        <v>35</v>
      </c>
      <c r="E136" s="14">
        <v>1050</v>
      </c>
      <c r="F136" s="13">
        <v>35700</v>
      </c>
      <c r="G136" s="13">
        <v>8925</v>
      </c>
      <c r="H136" s="13">
        <v>8925</v>
      </c>
      <c r="I136" s="13">
        <v>8925</v>
      </c>
      <c r="J136" s="13">
        <v>8925</v>
      </c>
      <c r="K136" s="12" t="s">
        <v>3</v>
      </c>
      <c r="L136" s="11">
        <v>13</v>
      </c>
      <c r="M136" s="11">
        <v>2</v>
      </c>
      <c r="N136" s="10">
        <v>2</v>
      </c>
      <c r="O136" s="10">
        <v>3</v>
      </c>
      <c r="P136" s="10">
        <v>1</v>
      </c>
      <c r="Q136" s="10"/>
    </row>
    <row r="137" spans="1:17" ht="24.95" customHeight="1" x14ac:dyDescent="0.25">
      <c r="A137" s="283"/>
      <c r="B137" s="147"/>
      <c r="C137" s="16" t="s">
        <v>7</v>
      </c>
      <c r="D137" s="15">
        <v>32</v>
      </c>
      <c r="E137" s="14">
        <v>1050</v>
      </c>
      <c r="F137" s="13">
        <v>33600</v>
      </c>
      <c r="G137" s="13">
        <v>8400</v>
      </c>
      <c r="H137" s="13">
        <v>8400</v>
      </c>
      <c r="I137" s="13">
        <v>8400</v>
      </c>
      <c r="J137" s="13">
        <v>8400</v>
      </c>
      <c r="K137" s="12" t="s">
        <v>3</v>
      </c>
      <c r="L137" s="11">
        <v>13</v>
      </c>
      <c r="M137" s="11">
        <v>2</v>
      </c>
      <c r="N137" s="10">
        <v>2</v>
      </c>
      <c r="O137" s="10">
        <v>3</v>
      </c>
      <c r="P137" s="10">
        <v>1</v>
      </c>
      <c r="Q137" s="10"/>
    </row>
    <row r="138" spans="1:17" ht="24.95" customHeight="1" x14ac:dyDescent="0.25">
      <c r="A138" s="283"/>
      <c r="B138" s="147"/>
      <c r="C138" s="16" t="s">
        <v>6</v>
      </c>
      <c r="D138" s="15">
        <v>489</v>
      </c>
      <c r="E138" s="14">
        <v>134.30000000000001</v>
      </c>
      <c r="F138" s="13">
        <v>88020</v>
      </c>
      <c r="G138" s="13">
        <v>22005</v>
      </c>
      <c r="H138" s="13">
        <v>22005</v>
      </c>
      <c r="I138" s="13">
        <v>22005</v>
      </c>
      <c r="J138" s="13">
        <v>22005</v>
      </c>
      <c r="K138" s="12" t="s">
        <v>3</v>
      </c>
      <c r="L138" s="11">
        <v>13</v>
      </c>
      <c r="M138" s="11">
        <v>2</v>
      </c>
      <c r="N138" s="10">
        <v>3</v>
      </c>
      <c r="O138" s="10">
        <v>7</v>
      </c>
      <c r="P138" s="10">
        <v>1</v>
      </c>
      <c r="Q138" s="10" t="s">
        <v>5</v>
      </c>
    </row>
    <row r="139" spans="1:17" ht="24.95" customHeight="1" x14ac:dyDescent="0.25">
      <c r="A139" s="284"/>
      <c r="B139" s="143"/>
      <c r="C139" s="9" t="s">
        <v>4</v>
      </c>
      <c r="D139" s="8">
        <v>26</v>
      </c>
      <c r="E139" s="7">
        <v>38000</v>
      </c>
      <c r="F139" s="6">
        <f>+D139*E139</f>
        <v>988000</v>
      </c>
      <c r="G139" s="6">
        <v>152000</v>
      </c>
      <c r="H139" s="6">
        <v>152000</v>
      </c>
      <c r="I139" s="6">
        <v>152000</v>
      </c>
      <c r="J139" s="6">
        <v>190000</v>
      </c>
      <c r="K139" s="5" t="s">
        <v>3</v>
      </c>
      <c r="L139" s="4">
        <v>13</v>
      </c>
      <c r="M139" s="4">
        <v>2</v>
      </c>
      <c r="N139" s="4">
        <v>1</v>
      </c>
      <c r="O139" s="4">
        <v>1</v>
      </c>
      <c r="P139" s="4">
        <v>2</v>
      </c>
      <c r="Q139" s="4" t="s">
        <v>2</v>
      </c>
    </row>
    <row r="140" spans="1:17" ht="15.75" x14ac:dyDescent="0.25">
      <c r="A140" s="1"/>
      <c r="B140" s="1"/>
      <c r="C140" s="1"/>
      <c r="D140" s="1"/>
      <c r="E140" s="1"/>
      <c r="F140" s="1"/>
      <c r="G140" s="1"/>
      <c r="H140" s="1"/>
      <c r="I140" s="1"/>
      <c r="J140" s="1"/>
      <c r="K140" s="1"/>
      <c r="L140" s="1"/>
      <c r="M140" s="1"/>
      <c r="N140" s="1"/>
      <c r="O140" s="1"/>
      <c r="P140" s="1"/>
      <c r="Q140" s="1"/>
    </row>
    <row r="141" spans="1:17" ht="15.75" x14ac:dyDescent="0.25">
      <c r="A141" s="3" t="s">
        <v>1</v>
      </c>
      <c r="B141" s="2">
        <f>+B17+B23+B28+B32+B44+B50+B58+B62+B71+B74+B82+B90+B97+B106+B118+B130+B135</f>
        <v>5488520.6000000006</v>
      </c>
      <c r="C141" s="1"/>
      <c r="D141" s="1"/>
      <c r="E141" s="1"/>
      <c r="F141" s="1"/>
      <c r="G141" s="1"/>
      <c r="H141" s="1"/>
      <c r="I141" s="1"/>
      <c r="J141" s="1"/>
      <c r="K141" s="1"/>
      <c r="L141" s="1"/>
      <c r="M141" s="1"/>
      <c r="N141" s="1"/>
      <c r="O141" s="1"/>
      <c r="P141" s="1"/>
      <c r="Q141" s="1"/>
    </row>
    <row r="142" spans="1:17" ht="15.75" x14ac:dyDescent="0.25">
      <c r="A142" s="1"/>
      <c r="B142" s="1"/>
      <c r="C142" s="1"/>
      <c r="D142" s="1"/>
      <c r="E142" s="1"/>
      <c r="F142" s="1"/>
      <c r="G142" s="1"/>
      <c r="H142" s="1"/>
      <c r="I142" s="1"/>
      <c r="J142" s="1"/>
      <c r="K142" s="1"/>
      <c r="L142" s="1"/>
      <c r="M142" s="1"/>
      <c r="N142" s="1"/>
      <c r="O142" s="1"/>
      <c r="P142" s="1"/>
      <c r="Q142" s="1"/>
    </row>
    <row r="143" spans="1:17" ht="15.75" x14ac:dyDescent="0.25">
      <c r="A143" s="1"/>
      <c r="B143" s="1"/>
      <c r="C143" s="1"/>
      <c r="D143" s="1"/>
      <c r="E143" s="1" t="s">
        <v>0</v>
      </c>
      <c r="F143" s="1"/>
      <c r="G143" s="1"/>
      <c r="H143" s="1"/>
      <c r="I143" s="1"/>
      <c r="J143" s="1"/>
      <c r="K143" s="1"/>
      <c r="L143" s="1"/>
      <c r="M143" s="1"/>
      <c r="N143" s="1"/>
      <c r="O143" s="1"/>
      <c r="P143" s="1"/>
      <c r="Q143" s="1"/>
    </row>
  </sheetData>
  <mergeCells count="200">
    <mergeCell ref="A118:A123"/>
    <mergeCell ref="B118:B123"/>
    <mergeCell ref="A128:A129"/>
    <mergeCell ref="B128:B129"/>
    <mergeCell ref="C128:F128"/>
    <mergeCell ref="G128:J128"/>
    <mergeCell ref="K128:K129"/>
    <mergeCell ref="L128:Q128"/>
    <mergeCell ref="B130:B134"/>
    <mergeCell ref="A130:A134"/>
    <mergeCell ref="M126:Q126"/>
    <mergeCell ref="A135:A139"/>
    <mergeCell ref="B135:B139"/>
    <mergeCell ref="C124:C125"/>
    <mergeCell ref="D124:D125"/>
    <mergeCell ref="E124:E125"/>
    <mergeCell ref="F124:F125"/>
    <mergeCell ref="G124:J124"/>
    <mergeCell ref="K124:L125"/>
    <mergeCell ref="K126:L126"/>
    <mergeCell ref="A127:L127"/>
    <mergeCell ref="A124:A125"/>
    <mergeCell ref="B124:B125"/>
    <mergeCell ref="M85:Q86"/>
    <mergeCell ref="K87:L87"/>
    <mergeCell ref="M87:Q87"/>
    <mergeCell ref="K88:K89"/>
    <mergeCell ref="L88:Q88"/>
    <mergeCell ref="M124:Q125"/>
    <mergeCell ref="K101:L102"/>
    <mergeCell ref="M101:Q102"/>
    <mergeCell ref="K103:L103"/>
    <mergeCell ref="M103:Q103"/>
    <mergeCell ref="K104:K105"/>
    <mergeCell ref="L104:Q104"/>
    <mergeCell ref="M113:Q114"/>
    <mergeCell ref="M115:Q115"/>
    <mergeCell ref="A106:A112"/>
    <mergeCell ref="B106:B112"/>
    <mergeCell ref="A113:A114"/>
    <mergeCell ref="B113:B114"/>
    <mergeCell ref="C113:C114"/>
    <mergeCell ref="C104:F104"/>
    <mergeCell ref="G104:J104"/>
    <mergeCell ref="G116:J116"/>
    <mergeCell ref="K116:K117"/>
    <mergeCell ref="D113:D114"/>
    <mergeCell ref="E113:E114"/>
    <mergeCell ref="F113:F114"/>
    <mergeCell ref="A116:A117"/>
    <mergeCell ref="B116:B117"/>
    <mergeCell ref="C116:F116"/>
    <mergeCell ref="G113:J113"/>
    <mergeCell ref="K113:L114"/>
    <mergeCell ref="K115:L115"/>
    <mergeCell ref="L116:Q116"/>
    <mergeCell ref="A104:A105"/>
    <mergeCell ref="B104:B105"/>
    <mergeCell ref="A97:A100"/>
    <mergeCell ref="B97:B100"/>
    <mergeCell ref="E101:E102"/>
    <mergeCell ref="F101:F102"/>
    <mergeCell ref="G88:J88"/>
    <mergeCell ref="B101:B102"/>
    <mergeCell ref="C88:F88"/>
    <mergeCell ref="G101:J101"/>
    <mergeCell ref="C101:C102"/>
    <mergeCell ref="D101:D102"/>
    <mergeCell ref="B88:B89"/>
    <mergeCell ref="A90:A96"/>
    <mergeCell ref="B90:B96"/>
    <mergeCell ref="K85:L86"/>
    <mergeCell ref="B82:B84"/>
    <mergeCell ref="A82:A84"/>
    <mergeCell ref="A88:A89"/>
    <mergeCell ref="A85:A86"/>
    <mergeCell ref="B85:B86"/>
    <mergeCell ref="C85:C86"/>
    <mergeCell ref="D85:D86"/>
    <mergeCell ref="E85:E86"/>
    <mergeCell ref="F85:F86"/>
    <mergeCell ref="G85:J85"/>
    <mergeCell ref="K80:K81"/>
    <mergeCell ref="L80:Q80"/>
    <mergeCell ref="A79:L79"/>
    <mergeCell ref="C76:C77"/>
    <mergeCell ref="M78:Q78"/>
    <mergeCell ref="M76:Q77"/>
    <mergeCell ref="G76:J76"/>
    <mergeCell ref="C80:F80"/>
    <mergeCell ref="B76:B77"/>
    <mergeCell ref="A76:A77"/>
    <mergeCell ref="A80:A81"/>
    <mergeCell ref="B80:B81"/>
    <mergeCell ref="K78:L78"/>
    <mergeCell ref="D76:D77"/>
    <mergeCell ref="E76:E77"/>
    <mergeCell ref="F76:F77"/>
    <mergeCell ref="K76:L77"/>
    <mergeCell ref="G80:J80"/>
    <mergeCell ref="M38:Q39"/>
    <mergeCell ref="C38:C39"/>
    <mergeCell ref="C69:F69"/>
    <mergeCell ref="G69:J69"/>
    <mergeCell ref="K69:K70"/>
    <mergeCell ref="L69:Q69"/>
    <mergeCell ref="E66:E67"/>
    <mergeCell ref="F66:F67"/>
    <mergeCell ref="K68:L68"/>
    <mergeCell ref="M68:Q68"/>
    <mergeCell ref="D66:D67"/>
    <mergeCell ref="C66:C67"/>
    <mergeCell ref="G66:J66"/>
    <mergeCell ref="A11:A12"/>
    <mergeCell ref="G11:J11"/>
    <mergeCell ref="A10:L10"/>
    <mergeCell ref="A15:A16"/>
    <mergeCell ref="K13:L13"/>
    <mergeCell ref="A14:L14"/>
    <mergeCell ref="G15:J15"/>
    <mergeCell ref="L15:Q15"/>
    <mergeCell ref="M13:Q13"/>
    <mergeCell ref="D11:D12"/>
    <mergeCell ref="C11:C12"/>
    <mergeCell ref="B11:B12"/>
    <mergeCell ref="M11:Q12"/>
    <mergeCell ref="C15:F15"/>
    <mergeCell ref="K15:K16"/>
    <mergeCell ref="F11:F12"/>
    <mergeCell ref="K11:L12"/>
    <mergeCell ref="B15:B16"/>
    <mergeCell ref="B5:C5"/>
    <mergeCell ref="B7:F7"/>
    <mergeCell ref="G38:J38"/>
    <mergeCell ref="K38:L39"/>
    <mergeCell ref="G52:J52"/>
    <mergeCell ref="L56:Q56"/>
    <mergeCell ref="K52:L53"/>
    <mergeCell ref="M52:Q53"/>
    <mergeCell ref="N7:Q7"/>
    <mergeCell ref="K54:L54"/>
    <mergeCell ref="K56:K57"/>
    <mergeCell ref="D38:D39"/>
    <mergeCell ref="E38:E39"/>
    <mergeCell ref="F38:F39"/>
    <mergeCell ref="K40:L40"/>
    <mergeCell ref="B6:D6"/>
    <mergeCell ref="G6:I6"/>
    <mergeCell ref="G7:I7"/>
    <mergeCell ref="A8:C8"/>
    <mergeCell ref="A9:B9"/>
    <mergeCell ref="E11:E12"/>
    <mergeCell ref="B56:B57"/>
    <mergeCell ref="C56:F56"/>
    <mergeCell ref="G56:J56"/>
    <mergeCell ref="B71:B73"/>
    <mergeCell ref="K66:L67"/>
    <mergeCell ref="B58:B61"/>
    <mergeCell ref="M40:Q40"/>
    <mergeCell ref="A41:L41"/>
    <mergeCell ref="A42:A43"/>
    <mergeCell ref="B42:B43"/>
    <mergeCell ref="C42:F42"/>
    <mergeCell ref="G42:J42"/>
    <mergeCell ref="K42:K43"/>
    <mergeCell ref="L42:Q42"/>
    <mergeCell ref="M54:Q54"/>
    <mergeCell ref="B52:B53"/>
    <mergeCell ref="C52:C53"/>
    <mergeCell ref="D52:D53"/>
    <mergeCell ref="E52:E53"/>
    <mergeCell ref="F52:F53"/>
    <mergeCell ref="A56:A57"/>
    <mergeCell ref="M66:Q67"/>
    <mergeCell ref="B62:B65"/>
    <mergeCell ref="B66:B67"/>
    <mergeCell ref="A74:A75"/>
    <mergeCell ref="B74:B75"/>
    <mergeCell ref="A17:A22"/>
    <mergeCell ref="B17:B22"/>
    <mergeCell ref="A28:A31"/>
    <mergeCell ref="A38:A39"/>
    <mergeCell ref="B38:B39"/>
    <mergeCell ref="A23:A27"/>
    <mergeCell ref="B23:B27"/>
    <mergeCell ref="A32:A37"/>
    <mergeCell ref="A58:A61"/>
    <mergeCell ref="A52:A53"/>
    <mergeCell ref="A69:A70"/>
    <mergeCell ref="B69:B70"/>
    <mergeCell ref="B32:B37"/>
    <mergeCell ref="B28:B31"/>
    <mergeCell ref="A66:A67"/>
    <mergeCell ref="A62:A65"/>
    <mergeCell ref="A44:A49"/>
    <mergeCell ref="B44:B49"/>
    <mergeCell ref="A50:A51"/>
    <mergeCell ref="B50:B51"/>
    <mergeCell ref="A55:L55"/>
    <mergeCell ref="A71:A72"/>
  </mergeCells>
  <printOptions horizontalCentered="1"/>
  <pageMargins left="0.25" right="0.25" top="0.75" bottom="0.75" header="0.3" footer="0.3"/>
  <pageSetup paperSize="258" scale="63" fitToHeight="0" orientation="landscape" r:id="rId1"/>
  <rowBreaks count="5" manualBreakCount="5">
    <brk id="27" max="16383" man="1"/>
    <brk id="54" max="16" man="1"/>
    <brk id="73" max="16" man="1"/>
    <brk id="87" max="16" man="1"/>
    <brk id="115" max="1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0"/>
  <sheetViews>
    <sheetView view="pageBreakPreview" topLeftCell="A376" zoomScale="78" zoomScaleNormal="54" zoomScaleSheetLayoutView="78" workbookViewId="0">
      <selection activeCell="A367" sqref="A367"/>
    </sheetView>
  </sheetViews>
  <sheetFormatPr baseColWidth="10" defaultRowHeight="15" x14ac:dyDescent="0.25"/>
  <cols>
    <col min="1" max="1" width="36.140625" customWidth="1"/>
    <col min="2" max="2" width="22.42578125" customWidth="1"/>
    <col min="3" max="3" width="18" customWidth="1"/>
    <col min="4" max="4" width="21.85546875" customWidth="1"/>
    <col min="5" max="5" width="15" customWidth="1"/>
    <col min="6" max="6" width="12.140625" customWidth="1"/>
    <col min="7" max="7" width="11.28515625" customWidth="1"/>
    <col min="8" max="8" width="10.140625" customWidth="1"/>
    <col min="9" max="9" width="7.28515625" customWidth="1"/>
    <col min="10" max="10" width="8.85546875" customWidth="1"/>
    <col min="12" max="12" width="13" customWidth="1"/>
    <col min="13" max="13" width="3.85546875" customWidth="1"/>
    <col min="14" max="14" width="5.28515625" customWidth="1"/>
    <col min="15" max="15" width="4.140625" customWidth="1"/>
    <col min="16" max="16" width="5.42578125" customWidth="1"/>
    <col min="17" max="17" width="4" customWidth="1"/>
    <col min="18" max="18" width="3.7109375" customWidth="1"/>
    <col min="257" max="257" width="36.140625" customWidth="1"/>
    <col min="258" max="258" width="22.42578125" customWidth="1"/>
    <col min="259" max="259" width="18" customWidth="1"/>
    <col min="260" max="260" width="21.85546875" customWidth="1"/>
    <col min="261" max="261" width="15" customWidth="1"/>
    <col min="262" max="262" width="12.140625" customWidth="1"/>
    <col min="263" max="263" width="11.28515625" customWidth="1"/>
    <col min="264" max="264" width="10.140625" customWidth="1"/>
    <col min="265" max="265" width="7.28515625" customWidth="1"/>
    <col min="266" max="266" width="8.85546875" customWidth="1"/>
    <col min="268" max="268" width="13" customWidth="1"/>
    <col min="269" max="269" width="3.85546875" customWidth="1"/>
    <col min="270" max="270" width="5.28515625" customWidth="1"/>
    <col min="271" max="271" width="4.140625" customWidth="1"/>
    <col min="272" max="272" width="5.42578125" customWidth="1"/>
    <col min="273" max="273" width="4" customWidth="1"/>
    <col min="274" max="274" width="3.7109375" customWidth="1"/>
    <col min="513" max="513" width="36.140625" customWidth="1"/>
    <col min="514" max="514" width="22.42578125" customWidth="1"/>
    <col min="515" max="515" width="18" customWidth="1"/>
    <col min="516" max="516" width="21.85546875" customWidth="1"/>
    <col min="517" max="517" width="15" customWidth="1"/>
    <col min="518" max="518" width="12.140625" customWidth="1"/>
    <col min="519" max="519" width="11.28515625" customWidth="1"/>
    <col min="520" max="520" width="10.140625" customWidth="1"/>
    <col min="521" max="521" width="7.28515625" customWidth="1"/>
    <col min="522" max="522" width="8.85546875" customWidth="1"/>
    <col min="524" max="524" width="13" customWidth="1"/>
    <col min="525" max="525" width="3.85546875" customWidth="1"/>
    <col min="526" max="526" width="5.28515625" customWidth="1"/>
    <col min="527" max="527" width="4.140625" customWidth="1"/>
    <col min="528" max="528" width="5.42578125" customWidth="1"/>
    <col min="529" max="529" width="4" customWidth="1"/>
    <col min="530" max="530" width="3.7109375" customWidth="1"/>
    <col min="769" max="769" width="36.140625" customWidth="1"/>
    <col min="770" max="770" width="22.42578125" customWidth="1"/>
    <col min="771" max="771" width="18" customWidth="1"/>
    <col min="772" max="772" width="21.85546875" customWidth="1"/>
    <col min="773" max="773" width="15" customWidth="1"/>
    <col min="774" max="774" width="12.140625" customWidth="1"/>
    <col min="775" max="775" width="11.28515625" customWidth="1"/>
    <col min="776" max="776" width="10.140625" customWidth="1"/>
    <col min="777" max="777" width="7.28515625" customWidth="1"/>
    <col min="778" max="778" width="8.85546875" customWidth="1"/>
    <col min="780" max="780" width="13" customWidth="1"/>
    <col min="781" max="781" width="3.85546875" customWidth="1"/>
    <col min="782" max="782" width="5.28515625" customWidth="1"/>
    <col min="783" max="783" width="4.140625" customWidth="1"/>
    <col min="784" max="784" width="5.42578125" customWidth="1"/>
    <col min="785" max="785" width="4" customWidth="1"/>
    <col min="786" max="786" width="3.7109375" customWidth="1"/>
    <col min="1025" max="1025" width="36.140625" customWidth="1"/>
    <col min="1026" max="1026" width="22.42578125" customWidth="1"/>
    <col min="1027" max="1027" width="18" customWidth="1"/>
    <col min="1028" max="1028" width="21.85546875" customWidth="1"/>
    <col min="1029" max="1029" width="15" customWidth="1"/>
    <col min="1030" max="1030" width="12.140625" customWidth="1"/>
    <col min="1031" max="1031" width="11.28515625" customWidth="1"/>
    <col min="1032" max="1032" width="10.140625" customWidth="1"/>
    <col min="1033" max="1033" width="7.28515625" customWidth="1"/>
    <col min="1034" max="1034" width="8.85546875" customWidth="1"/>
    <col min="1036" max="1036" width="13" customWidth="1"/>
    <col min="1037" max="1037" width="3.85546875" customWidth="1"/>
    <col min="1038" max="1038" width="5.28515625" customWidth="1"/>
    <col min="1039" max="1039" width="4.140625" customWidth="1"/>
    <col min="1040" max="1040" width="5.42578125" customWidth="1"/>
    <col min="1041" max="1041" width="4" customWidth="1"/>
    <col min="1042" max="1042" width="3.7109375" customWidth="1"/>
    <col min="1281" max="1281" width="36.140625" customWidth="1"/>
    <col min="1282" max="1282" width="22.42578125" customWidth="1"/>
    <col min="1283" max="1283" width="18" customWidth="1"/>
    <col min="1284" max="1284" width="21.85546875" customWidth="1"/>
    <col min="1285" max="1285" width="15" customWidth="1"/>
    <col min="1286" max="1286" width="12.140625" customWidth="1"/>
    <col min="1287" max="1287" width="11.28515625" customWidth="1"/>
    <col min="1288" max="1288" width="10.140625" customWidth="1"/>
    <col min="1289" max="1289" width="7.28515625" customWidth="1"/>
    <col min="1290" max="1290" width="8.85546875" customWidth="1"/>
    <col min="1292" max="1292" width="13" customWidth="1"/>
    <col min="1293" max="1293" width="3.85546875" customWidth="1"/>
    <col min="1294" max="1294" width="5.28515625" customWidth="1"/>
    <col min="1295" max="1295" width="4.140625" customWidth="1"/>
    <col min="1296" max="1296" width="5.42578125" customWidth="1"/>
    <col min="1297" max="1297" width="4" customWidth="1"/>
    <col min="1298" max="1298" width="3.7109375" customWidth="1"/>
    <col min="1537" max="1537" width="36.140625" customWidth="1"/>
    <col min="1538" max="1538" width="22.42578125" customWidth="1"/>
    <col min="1539" max="1539" width="18" customWidth="1"/>
    <col min="1540" max="1540" width="21.85546875" customWidth="1"/>
    <col min="1541" max="1541" width="15" customWidth="1"/>
    <col min="1542" max="1542" width="12.140625" customWidth="1"/>
    <col min="1543" max="1543" width="11.28515625" customWidth="1"/>
    <col min="1544" max="1544" width="10.140625" customWidth="1"/>
    <col min="1545" max="1545" width="7.28515625" customWidth="1"/>
    <col min="1546" max="1546" width="8.85546875" customWidth="1"/>
    <col min="1548" max="1548" width="13" customWidth="1"/>
    <col min="1549" max="1549" width="3.85546875" customWidth="1"/>
    <col min="1550" max="1550" width="5.28515625" customWidth="1"/>
    <col min="1551" max="1551" width="4.140625" customWidth="1"/>
    <col min="1552" max="1552" width="5.42578125" customWidth="1"/>
    <col min="1553" max="1553" width="4" customWidth="1"/>
    <col min="1554" max="1554" width="3.7109375" customWidth="1"/>
    <col min="1793" max="1793" width="36.140625" customWidth="1"/>
    <col min="1794" max="1794" width="22.42578125" customWidth="1"/>
    <col min="1795" max="1795" width="18" customWidth="1"/>
    <col min="1796" max="1796" width="21.85546875" customWidth="1"/>
    <col min="1797" max="1797" width="15" customWidth="1"/>
    <col min="1798" max="1798" width="12.140625" customWidth="1"/>
    <col min="1799" max="1799" width="11.28515625" customWidth="1"/>
    <col min="1800" max="1800" width="10.140625" customWidth="1"/>
    <col min="1801" max="1801" width="7.28515625" customWidth="1"/>
    <col min="1802" max="1802" width="8.85546875" customWidth="1"/>
    <col min="1804" max="1804" width="13" customWidth="1"/>
    <col min="1805" max="1805" width="3.85546875" customWidth="1"/>
    <col min="1806" max="1806" width="5.28515625" customWidth="1"/>
    <col min="1807" max="1807" width="4.140625" customWidth="1"/>
    <col min="1808" max="1808" width="5.42578125" customWidth="1"/>
    <col min="1809" max="1809" width="4" customWidth="1"/>
    <col min="1810" max="1810" width="3.7109375" customWidth="1"/>
    <col min="2049" max="2049" width="36.140625" customWidth="1"/>
    <col min="2050" max="2050" width="22.42578125" customWidth="1"/>
    <col min="2051" max="2051" width="18" customWidth="1"/>
    <col min="2052" max="2052" width="21.85546875" customWidth="1"/>
    <col min="2053" max="2053" width="15" customWidth="1"/>
    <col min="2054" max="2054" width="12.140625" customWidth="1"/>
    <col min="2055" max="2055" width="11.28515625" customWidth="1"/>
    <col min="2056" max="2056" width="10.140625" customWidth="1"/>
    <col min="2057" max="2057" width="7.28515625" customWidth="1"/>
    <col min="2058" max="2058" width="8.85546875" customWidth="1"/>
    <col min="2060" max="2060" width="13" customWidth="1"/>
    <col min="2061" max="2061" width="3.85546875" customWidth="1"/>
    <col min="2062" max="2062" width="5.28515625" customWidth="1"/>
    <col min="2063" max="2063" width="4.140625" customWidth="1"/>
    <col min="2064" max="2064" width="5.42578125" customWidth="1"/>
    <col min="2065" max="2065" width="4" customWidth="1"/>
    <col min="2066" max="2066" width="3.7109375" customWidth="1"/>
    <col min="2305" max="2305" width="36.140625" customWidth="1"/>
    <col min="2306" max="2306" width="22.42578125" customWidth="1"/>
    <col min="2307" max="2307" width="18" customWidth="1"/>
    <col min="2308" max="2308" width="21.85546875" customWidth="1"/>
    <col min="2309" max="2309" width="15" customWidth="1"/>
    <col min="2310" max="2310" width="12.140625" customWidth="1"/>
    <col min="2311" max="2311" width="11.28515625" customWidth="1"/>
    <col min="2312" max="2312" width="10.140625" customWidth="1"/>
    <col min="2313" max="2313" width="7.28515625" customWidth="1"/>
    <col min="2314" max="2314" width="8.85546875" customWidth="1"/>
    <col min="2316" max="2316" width="13" customWidth="1"/>
    <col min="2317" max="2317" width="3.85546875" customWidth="1"/>
    <col min="2318" max="2318" width="5.28515625" customWidth="1"/>
    <col min="2319" max="2319" width="4.140625" customWidth="1"/>
    <col min="2320" max="2320" width="5.42578125" customWidth="1"/>
    <col min="2321" max="2321" width="4" customWidth="1"/>
    <col min="2322" max="2322" width="3.7109375" customWidth="1"/>
    <col min="2561" max="2561" width="36.140625" customWidth="1"/>
    <col min="2562" max="2562" width="22.42578125" customWidth="1"/>
    <col min="2563" max="2563" width="18" customWidth="1"/>
    <col min="2564" max="2564" width="21.85546875" customWidth="1"/>
    <col min="2565" max="2565" width="15" customWidth="1"/>
    <col min="2566" max="2566" width="12.140625" customWidth="1"/>
    <col min="2567" max="2567" width="11.28515625" customWidth="1"/>
    <col min="2568" max="2568" width="10.140625" customWidth="1"/>
    <col min="2569" max="2569" width="7.28515625" customWidth="1"/>
    <col min="2570" max="2570" width="8.85546875" customWidth="1"/>
    <col min="2572" max="2572" width="13" customWidth="1"/>
    <col min="2573" max="2573" width="3.85546875" customWidth="1"/>
    <col min="2574" max="2574" width="5.28515625" customWidth="1"/>
    <col min="2575" max="2575" width="4.140625" customWidth="1"/>
    <col min="2576" max="2576" width="5.42578125" customWidth="1"/>
    <col min="2577" max="2577" width="4" customWidth="1"/>
    <col min="2578" max="2578" width="3.7109375" customWidth="1"/>
    <col min="2817" max="2817" width="36.140625" customWidth="1"/>
    <col min="2818" max="2818" width="22.42578125" customWidth="1"/>
    <col min="2819" max="2819" width="18" customWidth="1"/>
    <col min="2820" max="2820" width="21.85546875" customWidth="1"/>
    <col min="2821" max="2821" width="15" customWidth="1"/>
    <col min="2822" max="2822" width="12.140625" customWidth="1"/>
    <col min="2823" max="2823" width="11.28515625" customWidth="1"/>
    <col min="2824" max="2824" width="10.140625" customWidth="1"/>
    <col min="2825" max="2825" width="7.28515625" customWidth="1"/>
    <col min="2826" max="2826" width="8.85546875" customWidth="1"/>
    <col min="2828" max="2828" width="13" customWidth="1"/>
    <col min="2829" max="2829" width="3.85546875" customWidth="1"/>
    <col min="2830" max="2830" width="5.28515625" customWidth="1"/>
    <col min="2831" max="2831" width="4.140625" customWidth="1"/>
    <col min="2832" max="2832" width="5.42578125" customWidth="1"/>
    <col min="2833" max="2833" width="4" customWidth="1"/>
    <col min="2834" max="2834" width="3.7109375" customWidth="1"/>
    <col min="3073" max="3073" width="36.140625" customWidth="1"/>
    <col min="3074" max="3074" width="22.42578125" customWidth="1"/>
    <col min="3075" max="3075" width="18" customWidth="1"/>
    <col min="3076" max="3076" width="21.85546875" customWidth="1"/>
    <col min="3077" max="3077" width="15" customWidth="1"/>
    <col min="3078" max="3078" width="12.140625" customWidth="1"/>
    <col min="3079" max="3079" width="11.28515625" customWidth="1"/>
    <col min="3080" max="3080" width="10.140625" customWidth="1"/>
    <col min="3081" max="3081" width="7.28515625" customWidth="1"/>
    <col min="3082" max="3082" width="8.85546875" customWidth="1"/>
    <col min="3084" max="3084" width="13" customWidth="1"/>
    <col min="3085" max="3085" width="3.85546875" customWidth="1"/>
    <col min="3086" max="3086" width="5.28515625" customWidth="1"/>
    <col min="3087" max="3087" width="4.140625" customWidth="1"/>
    <col min="3088" max="3088" width="5.42578125" customWidth="1"/>
    <col min="3089" max="3089" width="4" customWidth="1"/>
    <col min="3090" max="3090" width="3.7109375" customWidth="1"/>
    <col min="3329" max="3329" width="36.140625" customWidth="1"/>
    <col min="3330" max="3330" width="22.42578125" customWidth="1"/>
    <col min="3331" max="3331" width="18" customWidth="1"/>
    <col min="3332" max="3332" width="21.85546875" customWidth="1"/>
    <col min="3333" max="3333" width="15" customWidth="1"/>
    <col min="3334" max="3334" width="12.140625" customWidth="1"/>
    <col min="3335" max="3335" width="11.28515625" customWidth="1"/>
    <col min="3336" max="3336" width="10.140625" customWidth="1"/>
    <col min="3337" max="3337" width="7.28515625" customWidth="1"/>
    <col min="3338" max="3338" width="8.85546875" customWidth="1"/>
    <col min="3340" max="3340" width="13" customWidth="1"/>
    <col min="3341" max="3341" width="3.85546875" customWidth="1"/>
    <col min="3342" max="3342" width="5.28515625" customWidth="1"/>
    <col min="3343" max="3343" width="4.140625" customWidth="1"/>
    <col min="3344" max="3344" width="5.42578125" customWidth="1"/>
    <col min="3345" max="3345" width="4" customWidth="1"/>
    <col min="3346" max="3346" width="3.7109375" customWidth="1"/>
    <col min="3585" max="3585" width="36.140625" customWidth="1"/>
    <col min="3586" max="3586" width="22.42578125" customWidth="1"/>
    <col min="3587" max="3587" width="18" customWidth="1"/>
    <col min="3588" max="3588" width="21.85546875" customWidth="1"/>
    <col min="3589" max="3589" width="15" customWidth="1"/>
    <col min="3590" max="3590" width="12.140625" customWidth="1"/>
    <col min="3591" max="3591" width="11.28515625" customWidth="1"/>
    <col min="3592" max="3592" width="10.140625" customWidth="1"/>
    <col min="3593" max="3593" width="7.28515625" customWidth="1"/>
    <col min="3594" max="3594" width="8.85546875" customWidth="1"/>
    <col min="3596" max="3596" width="13" customWidth="1"/>
    <col min="3597" max="3597" width="3.85546875" customWidth="1"/>
    <col min="3598" max="3598" width="5.28515625" customWidth="1"/>
    <col min="3599" max="3599" width="4.140625" customWidth="1"/>
    <col min="3600" max="3600" width="5.42578125" customWidth="1"/>
    <col min="3601" max="3601" width="4" customWidth="1"/>
    <col min="3602" max="3602" width="3.7109375" customWidth="1"/>
    <col min="3841" max="3841" width="36.140625" customWidth="1"/>
    <col min="3842" max="3842" width="22.42578125" customWidth="1"/>
    <col min="3843" max="3843" width="18" customWidth="1"/>
    <col min="3844" max="3844" width="21.85546875" customWidth="1"/>
    <col min="3845" max="3845" width="15" customWidth="1"/>
    <col min="3846" max="3846" width="12.140625" customWidth="1"/>
    <col min="3847" max="3847" width="11.28515625" customWidth="1"/>
    <col min="3848" max="3848" width="10.140625" customWidth="1"/>
    <col min="3849" max="3849" width="7.28515625" customWidth="1"/>
    <col min="3850" max="3850" width="8.85546875" customWidth="1"/>
    <col min="3852" max="3852" width="13" customWidth="1"/>
    <col min="3853" max="3853" width="3.85546875" customWidth="1"/>
    <col min="3854" max="3854" width="5.28515625" customWidth="1"/>
    <col min="3855" max="3855" width="4.140625" customWidth="1"/>
    <col min="3856" max="3856" width="5.42578125" customWidth="1"/>
    <col min="3857" max="3857" width="4" customWidth="1"/>
    <col min="3858" max="3858" width="3.7109375" customWidth="1"/>
    <col min="4097" max="4097" width="36.140625" customWidth="1"/>
    <col min="4098" max="4098" width="22.42578125" customWidth="1"/>
    <col min="4099" max="4099" width="18" customWidth="1"/>
    <col min="4100" max="4100" width="21.85546875" customWidth="1"/>
    <col min="4101" max="4101" width="15" customWidth="1"/>
    <col min="4102" max="4102" width="12.140625" customWidth="1"/>
    <col min="4103" max="4103" width="11.28515625" customWidth="1"/>
    <col min="4104" max="4104" width="10.140625" customWidth="1"/>
    <col min="4105" max="4105" width="7.28515625" customWidth="1"/>
    <col min="4106" max="4106" width="8.85546875" customWidth="1"/>
    <col min="4108" max="4108" width="13" customWidth="1"/>
    <col min="4109" max="4109" width="3.85546875" customWidth="1"/>
    <col min="4110" max="4110" width="5.28515625" customWidth="1"/>
    <col min="4111" max="4111" width="4.140625" customWidth="1"/>
    <col min="4112" max="4112" width="5.42578125" customWidth="1"/>
    <col min="4113" max="4113" width="4" customWidth="1"/>
    <col min="4114" max="4114" width="3.7109375" customWidth="1"/>
    <col min="4353" max="4353" width="36.140625" customWidth="1"/>
    <col min="4354" max="4354" width="22.42578125" customWidth="1"/>
    <col min="4355" max="4355" width="18" customWidth="1"/>
    <col min="4356" max="4356" width="21.85546875" customWidth="1"/>
    <col min="4357" max="4357" width="15" customWidth="1"/>
    <col min="4358" max="4358" width="12.140625" customWidth="1"/>
    <col min="4359" max="4359" width="11.28515625" customWidth="1"/>
    <col min="4360" max="4360" width="10.140625" customWidth="1"/>
    <col min="4361" max="4361" width="7.28515625" customWidth="1"/>
    <col min="4362" max="4362" width="8.85546875" customWidth="1"/>
    <col min="4364" max="4364" width="13" customWidth="1"/>
    <col min="4365" max="4365" width="3.85546875" customWidth="1"/>
    <col min="4366" max="4366" width="5.28515625" customWidth="1"/>
    <col min="4367" max="4367" width="4.140625" customWidth="1"/>
    <col min="4368" max="4368" width="5.42578125" customWidth="1"/>
    <col min="4369" max="4369" width="4" customWidth="1"/>
    <col min="4370" max="4370" width="3.7109375" customWidth="1"/>
    <col min="4609" max="4609" width="36.140625" customWidth="1"/>
    <col min="4610" max="4610" width="22.42578125" customWidth="1"/>
    <col min="4611" max="4611" width="18" customWidth="1"/>
    <col min="4612" max="4612" width="21.85546875" customWidth="1"/>
    <col min="4613" max="4613" width="15" customWidth="1"/>
    <col min="4614" max="4614" width="12.140625" customWidth="1"/>
    <col min="4615" max="4615" width="11.28515625" customWidth="1"/>
    <col min="4616" max="4616" width="10.140625" customWidth="1"/>
    <col min="4617" max="4617" width="7.28515625" customWidth="1"/>
    <col min="4618" max="4618" width="8.85546875" customWidth="1"/>
    <col min="4620" max="4620" width="13" customWidth="1"/>
    <col min="4621" max="4621" width="3.85546875" customWidth="1"/>
    <col min="4622" max="4622" width="5.28515625" customWidth="1"/>
    <col min="4623" max="4623" width="4.140625" customWidth="1"/>
    <col min="4624" max="4624" width="5.42578125" customWidth="1"/>
    <col min="4625" max="4625" width="4" customWidth="1"/>
    <col min="4626" max="4626" width="3.7109375" customWidth="1"/>
    <col min="4865" max="4865" width="36.140625" customWidth="1"/>
    <col min="4866" max="4866" width="22.42578125" customWidth="1"/>
    <col min="4867" max="4867" width="18" customWidth="1"/>
    <col min="4868" max="4868" width="21.85546875" customWidth="1"/>
    <col min="4869" max="4869" width="15" customWidth="1"/>
    <col min="4870" max="4870" width="12.140625" customWidth="1"/>
    <col min="4871" max="4871" width="11.28515625" customWidth="1"/>
    <col min="4872" max="4872" width="10.140625" customWidth="1"/>
    <col min="4873" max="4873" width="7.28515625" customWidth="1"/>
    <col min="4874" max="4874" width="8.85546875" customWidth="1"/>
    <col min="4876" max="4876" width="13" customWidth="1"/>
    <col min="4877" max="4877" width="3.85546875" customWidth="1"/>
    <col min="4878" max="4878" width="5.28515625" customWidth="1"/>
    <col min="4879" max="4879" width="4.140625" customWidth="1"/>
    <col min="4880" max="4880" width="5.42578125" customWidth="1"/>
    <col min="4881" max="4881" width="4" customWidth="1"/>
    <col min="4882" max="4882" width="3.7109375" customWidth="1"/>
    <col min="5121" max="5121" width="36.140625" customWidth="1"/>
    <col min="5122" max="5122" width="22.42578125" customWidth="1"/>
    <col min="5123" max="5123" width="18" customWidth="1"/>
    <col min="5124" max="5124" width="21.85546875" customWidth="1"/>
    <col min="5125" max="5125" width="15" customWidth="1"/>
    <col min="5126" max="5126" width="12.140625" customWidth="1"/>
    <col min="5127" max="5127" width="11.28515625" customWidth="1"/>
    <col min="5128" max="5128" width="10.140625" customWidth="1"/>
    <col min="5129" max="5129" width="7.28515625" customWidth="1"/>
    <col min="5130" max="5130" width="8.85546875" customWidth="1"/>
    <col min="5132" max="5132" width="13" customWidth="1"/>
    <col min="5133" max="5133" width="3.85546875" customWidth="1"/>
    <col min="5134" max="5134" width="5.28515625" customWidth="1"/>
    <col min="5135" max="5135" width="4.140625" customWidth="1"/>
    <col min="5136" max="5136" width="5.42578125" customWidth="1"/>
    <col min="5137" max="5137" width="4" customWidth="1"/>
    <col min="5138" max="5138" width="3.7109375" customWidth="1"/>
    <col min="5377" max="5377" width="36.140625" customWidth="1"/>
    <col min="5378" max="5378" width="22.42578125" customWidth="1"/>
    <col min="5379" max="5379" width="18" customWidth="1"/>
    <col min="5380" max="5380" width="21.85546875" customWidth="1"/>
    <col min="5381" max="5381" width="15" customWidth="1"/>
    <col min="5382" max="5382" width="12.140625" customWidth="1"/>
    <col min="5383" max="5383" width="11.28515625" customWidth="1"/>
    <col min="5384" max="5384" width="10.140625" customWidth="1"/>
    <col min="5385" max="5385" width="7.28515625" customWidth="1"/>
    <col min="5386" max="5386" width="8.85546875" customWidth="1"/>
    <col min="5388" max="5388" width="13" customWidth="1"/>
    <col min="5389" max="5389" width="3.85546875" customWidth="1"/>
    <col min="5390" max="5390" width="5.28515625" customWidth="1"/>
    <col min="5391" max="5391" width="4.140625" customWidth="1"/>
    <col min="5392" max="5392" width="5.42578125" customWidth="1"/>
    <col min="5393" max="5393" width="4" customWidth="1"/>
    <col min="5394" max="5394" width="3.7109375" customWidth="1"/>
    <col min="5633" max="5633" width="36.140625" customWidth="1"/>
    <col min="5634" max="5634" width="22.42578125" customWidth="1"/>
    <col min="5635" max="5635" width="18" customWidth="1"/>
    <col min="5636" max="5636" width="21.85546875" customWidth="1"/>
    <col min="5637" max="5637" width="15" customWidth="1"/>
    <col min="5638" max="5638" width="12.140625" customWidth="1"/>
    <col min="5639" max="5639" width="11.28515625" customWidth="1"/>
    <col min="5640" max="5640" width="10.140625" customWidth="1"/>
    <col min="5641" max="5641" width="7.28515625" customWidth="1"/>
    <col min="5642" max="5642" width="8.85546875" customWidth="1"/>
    <col min="5644" max="5644" width="13" customWidth="1"/>
    <col min="5645" max="5645" width="3.85546875" customWidth="1"/>
    <col min="5646" max="5646" width="5.28515625" customWidth="1"/>
    <col min="5647" max="5647" width="4.140625" customWidth="1"/>
    <col min="5648" max="5648" width="5.42578125" customWidth="1"/>
    <col min="5649" max="5649" width="4" customWidth="1"/>
    <col min="5650" max="5650" width="3.7109375" customWidth="1"/>
    <col min="5889" max="5889" width="36.140625" customWidth="1"/>
    <col min="5890" max="5890" width="22.42578125" customWidth="1"/>
    <col min="5891" max="5891" width="18" customWidth="1"/>
    <col min="5892" max="5892" width="21.85546875" customWidth="1"/>
    <col min="5893" max="5893" width="15" customWidth="1"/>
    <col min="5894" max="5894" width="12.140625" customWidth="1"/>
    <col min="5895" max="5895" width="11.28515625" customWidth="1"/>
    <col min="5896" max="5896" width="10.140625" customWidth="1"/>
    <col min="5897" max="5897" width="7.28515625" customWidth="1"/>
    <col min="5898" max="5898" width="8.85546875" customWidth="1"/>
    <col min="5900" max="5900" width="13" customWidth="1"/>
    <col min="5901" max="5901" width="3.85546875" customWidth="1"/>
    <col min="5902" max="5902" width="5.28515625" customWidth="1"/>
    <col min="5903" max="5903" width="4.140625" customWidth="1"/>
    <col min="5904" max="5904" width="5.42578125" customWidth="1"/>
    <col min="5905" max="5905" width="4" customWidth="1"/>
    <col min="5906" max="5906" width="3.7109375" customWidth="1"/>
    <col min="6145" max="6145" width="36.140625" customWidth="1"/>
    <col min="6146" max="6146" width="22.42578125" customWidth="1"/>
    <col min="6147" max="6147" width="18" customWidth="1"/>
    <col min="6148" max="6148" width="21.85546875" customWidth="1"/>
    <col min="6149" max="6149" width="15" customWidth="1"/>
    <col min="6150" max="6150" width="12.140625" customWidth="1"/>
    <col min="6151" max="6151" width="11.28515625" customWidth="1"/>
    <col min="6152" max="6152" width="10.140625" customWidth="1"/>
    <col min="6153" max="6153" width="7.28515625" customWidth="1"/>
    <col min="6154" max="6154" width="8.85546875" customWidth="1"/>
    <col min="6156" max="6156" width="13" customWidth="1"/>
    <col min="6157" max="6157" width="3.85546875" customWidth="1"/>
    <col min="6158" max="6158" width="5.28515625" customWidth="1"/>
    <col min="6159" max="6159" width="4.140625" customWidth="1"/>
    <col min="6160" max="6160" width="5.42578125" customWidth="1"/>
    <col min="6161" max="6161" width="4" customWidth="1"/>
    <col min="6162" max="6162" width="3.7109375" customWidth="1"/>
    <col min="6401" max="6401" width="36.140625" customWidth="1"/>
    <col min="6402" max="6402" width="22.42578125" customWidth="1"/>
    <col min="6403" max="6403" width="18" customWidth="1"/>
    <col min="6404" max="6404" width="21.85546875" customWidth="1"/>
    <col min="6405" max="6405" width="15" customWidth="1"/>
    <col min="6406" max="6406" width="12.140625" customWidth="1"/>
    <col min="6407" max="6407" width="11.28515625" customWidth="1"/>
    <col min="6408" max="6408" width="10.140625" customWidth="1"/>
    <col min="6409" max="6409" width="7.28515625" customWidth="1"/>
    <col min="6410" max="6410" width="8.85546875" customWidth="1"/>
    <col min="6412" max="6412" width="13" customWidth="1"/>
    <col min="6413" max="6413" width="3.85546875" customWidth="1"/>
    <col min="6414" max="6414" width="5.28515625" customWidth="1"/>
    <col min="6415" max="6415" width="4.140625" customWidth="1"/>
    <col min="6416" max="6416" width="5.42578125" customWidth="1"/>
    <col min="6417" max="6417" width="4" customWidth="1"/>
    <col min="6418" max="6418" width="3.7109375" customWidth="1"/>
    <col min="6657" max="6657" width="36.140625" customWidth="1"/>
    <col min="6658" max="6658" width="22.42578125" customWidth="1"/>
    <col min="6659" max="6659" width="18" customWidth="1"/>
    <col min="6660" max="6660" width="21.85546875" customWidth="1"/>
    <col min="6661" max="6661" width="15" customWidth="1"/>
    <col min="6662" max="6662" width="12.140625" customWidth="1"/>
    <col min="6663" max="6663" width="11.28515625" customWidth="1"/>
    <col min="6664" max="6664" width="10.140625" customWidth="1"/>
    <col min="6665" max="6665" width="7.28515625" customWidth="1"/>
    <col min="6666" max="6666" width="8.85546875" customWidth="1"/>
    <col min="6668" max="6668" width="13" customWidth="1"/>
    <col min="6669" max="6669" width="3.85546875" customWidth="1"/>
    <col min="6670" max="6670" width="5.28515625" customWidth="1"/>
    <col min="6671" max="6671" width="4.140625" customWidth="1"/>
    <col min="6672" max="6672" width="5.42578125" customWidth="1"/>
    <col min="6673" max="6673" width="4" customWidth="1"/>
    <col min="6674" max="6674" width="3.7109375" customWidth="1"/>
    <col min="6913" max="6913" width="36.140625" customWidth="1"/>
    <col min="6914" max="6914" width="22.42578125" customWidth="1"/>
    <col min="6915" max="6915" width="18" customWidth="1"/>
    <col min="6916" max="6916" width="21.85546875" customWidth="1"/>
    <col min="6917" max="6917" width="15" customWidth="1"/>
    <col min="6918" max="6918" width="12.140625" customWidth="1"/>
    <col min="6919" max="6919" width="11.28515625" customWidth="1"/>
    <col min="6920" max="6920" width="10.140625" customWidth="1"/>
    <col min="6921" max="6921" width="7.28515625" customWidth="1"/>
    <col min="6922" max="6922" width="8.85546875" customWidth="1"/>
    <col min="6924" max="6924" width="13" customWidth="1"/>
    <col min="6925" max="6925" width="3.85546875" customWidth="1"/>
    <col min="6926" max="6926" width="5.28515625" customWidth="1"/>
    <col min="6927" max="6927" width="4.140625" customWidth="1"/>
    <col min="6928" max="6928" width="5.42578125" customWidth="1"/>
    <col min="6929" max="6929" width="4" customWidth="1"/>
    <col min="6930" max="6930" width="3.7109375" customWidth="1"/>
    <col min="7169" max="7169" width="36.140625" customWidth="1"/>
    <col min="7170" max="7170" width="22.42578125" customWidth="1"/>
    <col min="7171" max="7171" width="18" customWidth="1"/>
    <col min="7172" max="7172" width="21.85546875" customWidth="1"/>
    <col min="7173" max="7173" width="15" customWidth="1"/>
    <col min="7174" max="7174" width="12.140625" customWidth="1"/>
    <col min="7175" max="7175" width="11.28515625" customWidth="1"/>
    <col min="7176" max="7176" width="10.140625" customWidth="1"/>
    <col min="7177" max="7177" width="7.28515625" customWidth="1"/>
    <col min="7178" max="7178" width="8.85546875" customWidth="1"/>
    <col min="7180" max="7180" width="13" customWidth="1"/>
    <col min="7181" max="7181" width="3.85546875" customWidth="1"/>
    <col min="7182" max="7182" width="5.28515625" customWidth="1"/>
    <col min="7183" max="7183" width="4.140625" customWidth="1"/>
    <col min="7184" max="7184" width="5.42578125" customWidth="1"/>
    <col min="7185" max="7185" width="4" customWidth="1"/>
    <col min="7186" max="7186" width="3.7109375" customWidth="1"/>
    <col min="7425" max="7425" width="36.140625" customWidth="1"/>
    <col min="7426" max="7426" width="22.42578125" customWidth="1"/>
    <col min="7427" max="7427" width="18" customWidth="1"/>
    <col min="7428" max="7428" width="21.85546875" customWidth="1"/>
    <col min="7429" max="7429" width="15" customWidth="1"/>
    <col min="7430" max="7430" width="12.140625" customWidth="1"/>
    <col min="7431" max="7431" width="11.28515625" customWidth="1"/>
    <col min="7432" max="7432" width="10.140625" customWidth="1"/>
    <col min="7433" max="7433" width="7.28515625" customWidth="1"/>
    <col min="7434" max="7434" width="8.85546875" customWidth="1"/>
    <col min="7436" max="7436" width="13" customWidth="1"/>
    <col min="7437" max="7437" width="3.85546875" customWidth="1"/>
    <col min="7438" max="7438" width="5.28515625" customWidth="1"/>
    <col min="7439" max="7439" width="4.140625" customWidth="1"/>
    <col min="7440" max="7440" width="5.42578125" customWidth="1"/>
    <col min="7441" max="7441" width="4" customWidth="1"/>
    <col min="7442" max="7442" width="3.7109375" customWidth="1"/>
    <col min="7681" max="7681" width="36.140625" customWidth="1"/>
    <col min="7682" max="7682" width="22.42578125" customWidth="1"/>
    <col min="7683" max="7683" width="18" customWidth="1"/>
    <col min="7684" max="7684" width="21.85546875" customWidth="1"/>
    <col min="7685" max="7685" width="15" customWidth="1"/>
    <col min="7686" max="7686" width="12.140625" customWidth="1"/>
    <col min="7687" max="7687" width="11.28515625" customWidth="1"/>
    <col min="7688" max="7688" width="10.140625" customWidth="1"/>
    <col min="7689" max="7689" width="7.28515625" customWidth="1"/>
    <col min="7690" max="7690" width="8.85546875" customWidth="1"/>
    <col min="7692" max="7692" width="13" customWidth="1"/>
    <col min="7693" max="7693" width="3.85546875" customWidth="1"/>
    <col min="7694" max="7694" width="5.28515625" customWidth="1"/>
    <col min="7695" max="7695" width="4.140625" customWidth="1"/>
    <col min="7696" max="7696" width="5.42578125" customWidth="1"/>
    <col min="7697" max="7697" width="4" customWidth="1"/>
    <col min="7698" max="7698" width="3.7109375" customWidth="1"/>
    <col min="7937" max="7937" width="36.140625" customWidth="1"/>
    <col min="7938" max="7938" width="22.42578125" customWidth="1"/>
    <col min="7939" max="7939" width="18" customWidth="1"/>
    <col min="7940" max="7940" width="21.85546875" customWidth="1"/>
    <col min="7941" max="7941" width="15" customWidth="1"/>
    <col min="7942" max="7942" width="12.140625" customWidth="1"/>
    <col min="7943" max="7943" width="11.28515625" customWidth="1"/>
    <col min="7944" max="7944" width="10.140625" customWidth="1"/>
    <col min="7945" max="7945" width="7.28515625" customWidth="1"/>
    <col min="7946" max="7946" width="8.85546875" customWidth="1"/>
    <col min="7948" max="7948" width="13" customWidth="1"/>
    <col min="7949" max="7949" width="3.85546875" customWidth="1"/>
    <col min="7950" max="7950" width="5.28515625" customWidth="1"/>
    <col min="7951" max="7951" width="4.140625" customWidth="1"/>
    <col min="7952" max="7952" width="5.42578125" customWidth="1"/>
    <col min="7953" max="7953" width="4" customWidth="1"/>
    <col min="7954" max="7954" width="3.7109375" customWidth="1"/>
    <col min="8193" max="8193" width="36.140625" customWidth="1"/>
    <col min="8194" max="8194" width="22.42578125" customWidth="1"/>
    <col min="8195" max="8195" width="18" customWidth="1"/>
    <col min="8196" max="8196" width="21.85546875" customWidth="1"/>
    <col min="8197" max="8197" width="15" customWidth="1"/>
    <col min="8198" max="8198" width="12.140625" customWidth="1"/>
    <col min="8199" max="8199" width="11.28515625" customWidth="1"/>
    <col min="8200" max="8200" width="10.140625" customWidth="1"/>
    <col min="8201" max="8201" width="7.28515625" customWidth="1"/>
    <col min="8202" max="8202" width="8.85546875" customWidth="1"/>
    <col min="8204" max="8204" width="13" customWidth="1"/>
    <col min="8205" max="8205" width="3.85546875" customWidth="1"/>
    <col min="8206" max="8206" width="5.28515625" customWidth="1"/>
    <col min="8207" max="8207" width="4.140625" customWidth="1"/>
    <col min="8208" max="8208" width="5.42578125" customWidth="1"/>
    <col min="8209" max="8209" width="4" customWidth="1"/>
    <col min="8210" max="8210" width="3.7109375" customWidth="1"/>
    <col min="8449" max="8449" width="36.140625" customWidth="1"/>
    <col min="8450" max="8450" width="22.42578125" customWidth="1"/>
    <col min="8451" max="8451" width="18" customWidth="1"/>
    <col min="8452" max="8452" width="21.85546875" customWidth="1"/>
    <col min="8453" max="8453" width="15" customWidth="1"/>
    <col min="8454" max="8454" width="12.140625" customWidth="1"/>
    <col min="8455" max="8455" width="11.28515625" customWidth="1"/>
    <col min="8456" max="8456" width="10.140625" customWidth="1"/>
    <col min="8457" max="8457" width="7.28515625" customWidth="1"/>
    <col min="8458" max="8458" width="8.85546875" customWidth="1"/>
    <col min="8460" max="8460" width="13" customWidth="1"/>
    <col min="8461" max="8461" width="3.85546875" customWidth="1"/>
    <col min="8462" max="8462" width="5.28515625" customWidth="1"/>
    <col min="8463" max="8463" width="4.140625" customWidth="1"/>
    <col min="8464" max="8464" width="5.42578125" customWidth="1"/>
    <col min="8465" max="8465" width="4" customWidth="1"/>
    <col min="8466" max="8466" width="3.7109375" customWidth="1"/>
    <col min="8705" max="8705" width="36.140625" customWidth="1"/>
    <col min="8706" max="8706" width="22.42578125" customWidth="1"/>
    <col min="8707" max="8707" width="18" customWidth="1"/>
    <col min="8708" max="8708" width="21.85546875" customWidth="1"/>
    <col min="8709" max="8709" width="15" customWidth="1"/>
    <col min="8710" max="8710" width="12.140625" customWidth="1"/>
    <col min="8711" max="8711" width="11.28515625" customWidth="1"/>
    <col min="8712" max="8712" width="10.140625" customWidth="1"/>
    <col min="8713" max="8713" width="7.28515625" customWidth="1"/>
    <col min="8714" max="8714" width="8.85546875" customWidth="1"/>
    <col min="8716" max="8716" width="13" customWidth="1"/>
    <col min="8717" max="8717" width="3.85546875" customWidth="1"/>
    <col min="8718" max="8718" width="5.28515625" customWidth="1"/>
    <col min="8719" max="8719" width="4.140625" customWidth="1"/>
    <col min="8720" max="8720" width="5.42578125" customWidth="1"/>
    <col min="8721" max="8721" width="4" customWidth="1"/>
    <col min="8722" max="8722" width="3.7109375" customWidth="1"/>
    <col min="8961" max="8961" width="36.140625" customWidth="1"/>
    <col min="8962" max="8962" width="22.42578125" customWidth="1"/>
    <col min="8963" max="8963" width="18" customWidth="1"/>
    <col min="8964" max="8964" width="21.85546875" customWidth="1"/>
    <col min="8965" max="8965" width="15" customWidth="1"/>
    <col min="8966" max="8966" width="12.140625" customWidth="1"/>
    <col min="8967" max="8967" width="11.28515625" customWidth="1"/>
    <col min="8968" max="8968" width="10.140625" customWidth="1"/>
    <col min="8969" max="8969" width="7.28515625" customWidth="1"/>
    <col min="8970" max="8970" width="8.85546875" customWidth="1"/>
    <col min="8972" max="8972" width="13" customWidth="1"/>
    <col min="8973" max="8973" width="3.85546875" customWidth="1"/>
    <col min="8974" max="8974" width="5.28515625" customWidth="1"/>
    <col min="8975" max="8975" width="4.140625" customWidth="1"/>
    <col min="8976" max="8976" width="5.42578125" customWidth="1"/>
    <col min="8977" max="8977" width="4" customWidth="1"/>
    <col min="8978" max="8978" width="3.7109375" customWidth="1"/>
    <col min="9217" max="9217" width="36.140625" customWidth="1"/>
    <col min="9218" max="9218" width="22.42578125" customWidth="1"/>
    <col min="9219" max="9219" width="18" customWidth="1"/>
    <col min="9220" max="9220" width="21.85546875" customWidth="1"/>
    <col min="9221" max="9221" width="15" customWidth="1"/>
    <col min="9222" max="9222" width="12.140625" customWidth="1"/>
    <col min="9223" max="9223" width="11.28515625" customWidth="1"/>
    <col min="9224" max="9224" width="10.140625" customWidth="1"/>
    <col min="9225" max="9225" width="7.28515625" customWidth="1"/>
    <col min="9226" max="9226" width="8.85546875" customWidth="1"/>
    <col min="9228" max="9228" width="13" customWidth="1"/>
    <col min="9229" max="9229" width="3.85546875" customWidth="1"/>
    <col min="9230" max="9230" width="5.28515625" customWidth="1"/>
    <col min="9231" max="9231" width="4.140625" customWidth="1"/>
    <col min="9232" max="9232" width="5.42578125" customWidth="1"/>
    <col min="9233" max="9233" width="4" customWidth="1"/>
    <col min="9234" max="9234" width="3.7109375" customWidth="1"/>
    <col min="9473" max="9473" width="36.140625" customWidth="1"/>
    <col min="9474" max="9474" width="22.42578125" customWidth="1"/>
    <col min="9475" max="9475" width="18" customWidth="1"/>
    <col min="9476" max="9476" width="21.85546875" customWidth="1"/>
    <col min="9477" max="9477" width="15" customWidth="1"/>
    <col min="9478" max="9478" width="12.140625" customWidth="1"/>
    <col min="9479" max="9479" width="11.28515625" customWidth="1"/>
    <col min="9480" max="9480" width="10.140625" customWidth="1"/>
    <col min="9481" max="9481" width="7.28515625" customWidth="1"/>
    <col min="9482" max="9482" width="8.85546875" customWidth="1"/>
    <col min="9484" max="9484" width="13" customWidth="1"/>
    <col min="9485" max="9485" width="3.85546875" customWidth="1"/>
    <col min="9486" max="9486" width="5.28515625" customWidth="1"/>
    <col min="9487" max="9487" width="4.140625" customWidth="1"/>
    <col min="9488" max="9488" width="5.42578125" customWidth="1"/>
    <col min="9489" max="9489" width="4" customWidth="1"/>
    <col min="9490" max="9490" width="3.7109375" customWidth="1"/>
    <col min="9729" max="9729" width="36.140625" customWidth="1"/>
    <col min="9730" max="9730" width="22.42578125" customWidth="1"/>
    <col min="9731" max="9731" width="18" customWidth="1"/>
    <col min="9732" max="9732" width="21.85546875" customWidth="1"/>
    <col min="9733" max="9733" width="15" customWidth="1"/>
    <col min="9734" max="9734" width="12.140625" customWidth="1"/>
    <col min="9735" max="9735" width="11.28515625" customWidth="1"/>
    <col min="9736" max="9736" width="10.140625" customWidth="1"/>
    <col min="9737" max="9737" width="7.28515625" customWidth="1"/>
    <col min="9738" max="9738" width="8.85546875" customWidth="1"/>
    <col min="9740" max="9740" width="13" customWidth="1"/>
    <col min="9741" max="9741" width="3.85546875" customWidth="1"/>
    <col min="9742" max="9742" width="5.28515625" customWidth="1"/>
    <col min="9743" max="9743" width="4.140625" customWidth="1"/>
    <col min="9744" max="9744" width="5.42578125" customWidth="1"/>
    <col min="9745" max="9745" width="4" customWidth="1"/>
    <col min="9746" max="9746" width="3.7109375" customWidth="1"/>
    <col min="9985" max="9985" width="36.140625" customWidth="1"/>
    <col min="9986" max="9986" width="22.42578125" customWidth="1"/>
    <col min="9987" max="9987" width="18" customWidth="1"/>
    <col min="9988" max="9988" width="21.85546875" customWidth="1"/>
    <col min="9989" max="9989" width="15" customWidth="1"/>
    <col min="9990" max="9990" width="12.140625" customWidth="1"/>
    <col min="9991" max="9991" width="11.28515625" customWidth="1"/>
    <col min="9992" max="9992" width="10.140625" customWidth="1"/>
    <col min="9993" max="9993" width="7.28515625" customWidth="1"/>
    <col min="9994" max="9994" width="8.85546875" customWidth="1"/>
    <col min="9996" max="9996" width="13" customWidth="1"/>
    <col min="9997" max="9997" width="3.85546875" customWidth="1"/>
    <col min="9998" max="9998" width="5.28515625" customWidth="1"/>
    <col min="9999" max="9999" width="4.140625" customWidth="1"/>
    <col min="10000" max="10000" width="5.42578125" customWidth="1"/>
    <col min="10001" max="10001" width="4" customWidth="1"/>
    <col min="10002" max="10002" width="3.7109375" customWidth="1"/>
    <col min="10241" max="10241" width="36.140625" customWidth="1"/>
    <col min="10242" max="10242" width="22.42578125" customWidth="1"/>
    <col min="10243" max="10243" width="18" customWidth="1"/>
    <col min="10244" max="10244" width="21.85546875" customWidth="1"/>
    <col min="10245" max="10245" width="15" customWidth="1"/>
    <col min="10246" max="10246" width="12.140625" customWidth="1"/>
    <col min="10247" max="10247" width="11.28515625" customWidth="1"/>
    <col min="10248" max="10248" width="10.140625" customWidth="1"/>
    <col min="10249" max="10249" width="7.28515625" customWidth="1"/>
    <col min="10250" max="10250" width="8.85546875" customWidth="1"/>
    <col min="10252" max="10252" width="13" customWidth="1"/>
    <col min="10253" max="10253" width="3.85546875" customWidth="1"/>
    <col min="10254" max="10254" width="5.28515625" customWidth="1"/>
    <col min="10255" max="10255" width="4.140625" customWidth="1"/>
    <col min="10256" max="10256" width="5.42578125" customWidth="1"/>
    <col min="10257" max="10257" width="4" customWidth="1"/>
    <col min="10258" max="10258" width="3.7109375" customWidth="1"/>
    <col min="10497" max="10497" width="36.140625" customWidth="1"/>
    <col min="10498" max="10498" width="22.42578125" customWidth="1"/>
    <col min="10499" max="10499" width="18" customWidth="1"/>
    <col min="10500" max="10500" width="21.85546875" customWidth="1"/>
    <col min="10501" max="10501" width="15" customWidth="1"/>
    <col min="10502" max="10502" width="12.140625" customWidth="1"/>
    <col min="10503" max="10503" width="11.28515625" customWidth="1"/>
    <col min="10504" max="10504" width="10.140625" customWidth="1"/>
    <col min="10505" max="10505" width="7.28515625" customWidth="1"/>
    <col min="10506" max="10506" width="8.85546875" customWidth="1"/>
    <col min="10508" max="10508" width="13" customWidth="1"/>
    <col min="10509" max="10509" width="3.85546875" customWidth="1"/>
    <col min="10510" max="10510" width="5.28515625" customWidth="1"/>
    <col min="10511" max="10511" width="4.140625" customWidth="1"/>
    <col min="10512" max="10512" width="5.42578125" customWidth="1"/>
    <col min="10513" max="10513" width="4" customWidth="1"/>
    <col min="10514" max="10514" width="3.7109375" customWidth="1"/>
    <col min="10753" max="10753" width="36.140625" customWidth="1"/>
    <col min="10754" max="10754" width="22.42578125" customWidth="1"/>
    <col min="10755" max="10755" width="18" customWidth="1"/>
    <col min="10756" max="10756" width="21.85546875" customWidth="1"/>
    <col min="10757" max="10757" width="15" customWidth="1"/>
    <col min="10758" max="10758" width="12.140625" customWidth="1"/>
    <col min="10759" max="10759" width="11.28515625" customWidth="1"/>
    <col min="10760" max="10760" width="10.140625" customWidth="1"/>
    <col min="10761" max="10761" width="7.28515625" customWidth="1"/>
    <col min="10762" max="10762" width="8.85546875" customWidth="1"/>
    <col min="10764" max="10764" width="13" customWidth="1"/>
    <col min="10765" max="10765" width="3.85546875" customWidth="1"/>
    <col min="10766" max="10766" width="5.28515625" customWidth="1"/>
    <col min="10767" max="10767" width="4.140625" customWidth="1"/>
    <col min="10768" max="10768" width="5.42578125" customWidth="1"/>
    <col min="10769" max="10769" width="4" customWidth="1"/>
    <col min="10770" max="10770" width="3.7109375" customWidth="1"/>
    <col min="11009" max="11009" width="36.140625" customWidth="1"/>
    <col min="11010" max="11010" width="22.42578125" customWidth="1"/>
    <col min="11011" max="11011" width="18" customWidth="1"/>
    <col min="11012" max="11012" width="21.85546875" customWidth="1"/>
    <col min="11013" max="11013" width="15" customWidth="1"/>
    <col min="11014" max="11014" width="12.140625" customWidth="1"/>
    <col min="11015" max="11015" width="11.28515625" customWidth="1"/>
    <col min="11016" max="11016" width="10.140625" customWidth="1"/>
    <col min="11017" max="11017" width="7.28515625" customWidth="1"/>
    <col min="11018" max="11018" width="8.85546875" customWidth="1"/>
    <col min="11020" max="11020" width="13" customWidth="1"/>
    <col min="11021" max="11021" width="3.85546875" customWidth="1"/>
    <col min="11022" max="11022" width="5.28515625" customWidth="1"/>
    <col min="11023" max="11023" width="4.140625" customWidth="1"/>
    <col min="11024" max="11024" width="5.42578125" customWidth="1"/>
    <col min="11025" max="11025" width="4" customWidth="1"/>
    <col min="11026" max="11026" width="3.7109375" customWidth="1"/>
    <col min="11265" max="11265" width="36.140625" customWidth="1"/>
    <col min="11266" max="11266" width="22.42578125" customWidth="1"/>
    <col min="11267" max="11267" width="18" customWidth="1"/>
    <col min="11268" max="11268" width="21.85546875" customWidth="1"/>
    <col min="11269" max="11269" width="15" customWidth="1"/>
    <col min="11270" max="11270" width="12.140625" customWidth="1"/>
    <col min="11271" max="11271" width="11.28515625" customWidth="1"/>
    <col min="11272" max="11272" width="10.140625" customWidth="1"/>
    <col min="11273" max="11273" width="7.28515625" customWidth="1"/>
    <col min="11274" max="11274" width="8.85546875" customWidth="1"/>
    <col min="11276" max="11276" width="13" customWidth="1"/>
    <col min="11277" max="11277" width="3.85546875" customWidth="1"/>
    <col min="11278" max="11278" width="5.28515625" customWidth="1"/>
    <col min="11279" max="11279" width="4.140625" customWidth="1"/>
    <col min="11280" max="11280" width="5.42578125" customWidth="1"/>
    <col min="11281" max="11281" width="4" customWidth="1"/>
    <col min="11282" max="11282" width="3.7109375" customWidth="1"/>
    <col min="11521" max="11521" width="36.140625" customWidth="1"/>
    <col min="11522" max="11522" width="22.42578125" customWidth="1"/>
    <col min="11523" max="11523" width="18" customWidth="1"/>
    <col min="11524" max="11524" width="21.85546875" customWidth="1"/>
    <col min="11525" max="11525" width="15" customWidth="1"/>
    <col min="11526" max="11526" width="12.140625" customWidth="1"/>
    <col min="11527" max="11527" width="11.28515625" customWidth="1"/>
    <col min="11528" max="11528" width="10.140625" customWidth="1"/>
    <col min="11529" max="11529" width="7.28515625" customWidth="1"/>
    <col min="11530" max="11530" width="8.85546875" customWidth="1"/>
    <col min="11532" max="11532" width="13" customWidth="1"/>
    <col min="11533" max="11533" width="3.85546875" customWidth="1"/>
    <col min="11534" max="11534" width="5.28515625" customWidth="1"/>
    <col min="11535" max="11535" width="4.140625" customWidth="1"/>
    <col min="11536" max="11536" width="5.42578125" customWidth="1"/>
    <col min="11537" max="11537" width="4" customWidth="1"/>
    <col min="11538" max="11538" width="3.7109375" customWidth="1"/>
    <col min="11777" max="11777" width="36.140625" customWidth="1"/>
    <col min="11778" max="11778" width="22.42578125" customWidth="1"/>
    <col min="11779" max="11779" width="18" customWidth="1"/>
    <col min="11780" max="11780" width="21.85546875" customWidth="1"/>
    <col min="11781" max="11781" width="15" customWidth="1"/>
    <col min="11782" max="11782" width="12.140625" customWidth="1"/>
    <col min="11783" max="11783" width="11.28515625" customWidth="1"/>
    <col min="11784" max="11784" width="10.140625" customWidth="1"/>
    <col min="11785" max="11785" width="7.28515625" customWidth="1"/>
    <col min="11786" max="11786" width="8.85546875" customWidth="1"/>
    <col min="11788" max="11788" width="13" customWidth="1"/>
    <col min="11789" max="11789" width="3.85546875" customWidth="1"/>
    <col min="11790" max="11790" width="5.28515625" customWidth="1"/>
    <col min="11791" max="11791" width="4.140625" customWidth="1"/>
    <col min="11792" max="11792" width="5.42578125" customWidth="1"/>
    <col min="11793" max="11793" width="4" customWidth="1"/>
    <col min="11794" max="11794" width="3.7109375" customWidth="1"/>
    <col min="12033" max="12033" width="36.140625" customWidth="1"/>
    <col min="12034" max="12034" width="22.42578125" customWidth="1"/>
    <col min="12035" max="12035" width="18" customWidth="1"/>
    <col min="12036" max="12036" width="21.85546875" customWidth="1"/>
    <col min="12037" max="12037" width="15" customWidth="1"/>
    <col min="12038" max="12038" width="12.140625" customWidth="1"/>
    <col min="12039" max="12039" width="11.28515625" customWidth="1"/>
    <col min="12040" max="12040" width="10.140625" customWidth="1"/>
    <col min="12041" max="12041" width="7.28515625" customWidth="1"/>
    <col min="12042" max="12042" width="8.85546875" customWidth="1"/>
    <col min="12044" max="12044" width="13" customWidth="1"/>
    <col min="12045" max="12045" width="3.85546875" customWidth="1"/>
    <col min="12046" max="12046" width="5.28515625" customWidth="1"/>
    <col min="12047" max="12047" width="4.140625" customWidth="1"/>
    <col min="12048" max="12048" width="5.42578125" customWidth="1"/>
    <col min="12049" max="12049" width="4" customWidth="1"/>
    <col min="12050" max="12050" width="3.7109375" customWidth="1"/>
    <col min="12289" max="12289" width="36.140625" customWidth="1"/>
    <col min="12290" max="12290" width="22.42578125" customWidth="1"/>
    <col min="12291" max="12291" width="18" customWidth="1"/>
    <col min="12292" max="12292" width="21.85546875" customWidth="1"/>
    <col min="12293" max="12293" width="15" customWidth="1"/>
    <col min="12294" max="12294" width="12.140625" customWidth="1"/>
    <col min="12295" max="12295" width="11.28515625" customWidth="1"/>
    <col min="12296" max="12296" width="10.140625" customWidth="1"/>
    <col min="12297" max="12297" width="7.28515625" customWidth="1"/>
    <col min="12298" max="12298" width="8.85546875" customWidth="1"/>
    <col min="12300" max="12300" width="13" customWidth="1"/>
    <col min="12301" max="12301" width="3.85546875" customWidth="1"/>
    <col min="12302" max="12302" width="5.28515625" customWidth="1"/>
    <col min="12303" max="12303" width="4.140625" customWidth="1"/>
    <col min="12304" max="12304" width="5.42578125" customWidth="1"/>
    <col min="12305" max="12305" width="4" customWidth="1"/>
    <col min="12306" max="12306" width="3.7109375" customWidth="1"/>
    <col min="12545" max="12545" width="36.140625" customWidth="1"/>
    <col min="12546" max="12546" width="22.42578125" customWidth="1"/>
    <col min="12547" max="12547" width="18" customWidth="1"/>
    <col min="12548" max="12548" width="21.85546875" customWidth="1"/>
    <col min="12549" max="12549" width="15" customWidth="1"/>
    <col min="12550" max="12550" width="12.140625" customWidth="1"/>
    <col min="12551" max="12551" width="11.28515625" customWidth="1"/>
    <col min="12552" max="12552" width="10.140625" customWidth="1"/>
    <col min="12553" max="12553" width="7.28515625" customWidth="1"/>
    <col min="12554" max="12554" width="8.85546875" customWidth="1"/>
    <col min="12556" max="12556" width="13" customWidth="1"/>
    <col min="12557" max="12557" width="3.85546875" customWidth="1"/>
    <col min="12558" max="12558" width="5.28515625" customWidth="1"/>
    <col min="12559" max="12559" width="4.140625" customWidth="1"/>
    <col min="12560" max="12560" width="5.42578125" customWidth="1"/>
    <col min="12561" max="12561" width="4" customWidth="1"/>
    <col min="12562" max="12562" width="3.7109375" customWidth="1"/>
    <col min="12801" max="12801" width="36.140625" customWidth="1"/>
    <col min="12802" max="12802" width="22.42578125" customWidth="1"/>
    <col min="12803" max="12803" width="18" customWidth="1"/>
    <col min="12804" max="12804" width="21.85546875" customWidth="1"/>
    <col min="12805" max="12805" width="15" customWidth="1"/>
    <col min="12806" max="12806" width="12.140625" customWidth="1"/>
    <col min="12807" max="12807" width="11.28515625" customWidth="1"/>
    <col min="12808" max="12808" width="10.140625" customWidth="1"/>
    <col min="12809" max="12809" width="7.28515625" customWidth="1"/>
    <col min="12810" max="12810" width="8.85546875" customWidth="1"/>
    <col min="12812" max="12812" width="13" customWidth="1"/>
    <col min="12813" max="12813" width="3.85546875" customWidth="1"/>
    <col min="12814" max="12814" width="5.28515625" customWidth="1"/>
    <col min="12815" max="12815" width="4.140625" customWidth="1"/>
    <col min="12816" max="12816" width="5.42578125" customWidth="1"/>
    <col min="12817" max="12817" width="4" customWidth="1"/>
    <col min="12818" max="12818" width="3.7109375" customWidth="1"/>
    <col min="13057" max="13057" width="36.140625" customWidth="1"/>
    <col min="13058" max="13058" width="22.42578125" customWidth="1"/>
    <col min="13059" max="13059" width="18" customWidth="1"/>
    <col min="13060" max="13060" width="21.85546875" customWidth="1"/>
    <col min="13061" max="13061" width="15" customWidth="1"/>
    <col min="13062" max="13062" width="12.140625" customWidth="1"/>
    <col min="13063" max="13063" width="11.28515625" customWidth="1"/>
    <col min="13064" max="13064" width="10.140625" customWidth="1"/>
    <col min="13065" max="13065" width="7.28515625" customWidth="1"/>
    <col min="13066" max="13066" width="8.85546875" customWidth="1"/>
    <col min="13068" max="13068" width="13" customWidth="1"/>
    <col min="13069" max="13069" width="3.85546875" customWidth="1"/>
    <col min="13070" max="13070" width="5.28515625" customWidth="1"/>
    <col min="13071" max="13071" width="4.140625" customWidth="1"/>
    <col min="13072" max="13072" width="5.42578125" customWidth="1"/>
    <col min="13073" max="13073" width="4" customWidth="1"/>
    <col min="13074" max="13074" width="3.7109375" customWidth="1"/>
    <col min="13313" max="13313" width="36.140625" customWidth="1"/>
    <col min="13314" max="13314" width="22.42578125" customWidth="1"/>
    <col min="13315" max="13315" width="18" customWidth="1"/>
    <col min="13316" max="13316" width="21.85546875" customWidth="1"/>
    <col min="13317" max="13317" width="15" customWidth="1"/>
    <col min="13318" max="13318" width="12.140625" customWidth="1"/>
    <col min="13319" max="13319" width="11.28515625" customWidth="1"/>
    <col min="13320" max="13320" width="10.140625" customWidth="1"/>
    <col min="13321" max="13321" width="7.28515625" customWidth="1"/>
    <col min="13322" max="13322" width="8.85546875" customWidth="1"/>
    <col min="13324" max="13324" width="13" customWidth="1"/>
    <col min="13325" max="13325" width="3.85546875" customWidth="1"/>
    <col min="13326" max="13326" width="5.28515625" customWidth="1"/>
    <col min="13327" max="13327" width="4.140625" customWidth="1"/>
    <col min="13328" max="13328" width="5.42578125" customWidth="1"/>
    <col min="13329" max="13329" width="4" customWidth="1"/>
    <col min="13330" max="13330" width="3.7109375" customWidth="1"/>
    <col min="13569" max="13569" width="36.140625" customWidth="1"/>
    <col min="13570" max="13570" width="22.42578125" customWidth="1"/>
    <col min="13571" max="13571" width="18" customWidth="1"/>
    <col min="13572" max="13572" width="21.85546875" customWidth="1"/>
    <col min="13573" max="13573" width="15" customWidth="1"/>
    <col min="13574" max="13574" width="12.140625" customWidth="1"/>
    <col min="13575" max="13575" width="11.28515625" customWidth="1"/>
    <col min="13576" max="13576" width="10.140625" customWidth="1"/>
    <col min="13577" max="13577" width="7.28515625" customWidth="1"/>
    <col min="13578" max="13578" width="8.85546875" customWidth="1"/>
    <col min="13580" max="13580" width="13" customWidth="1"/>
    <col min="13581" max="13581" width="3.85546875" customWidth="1"/>
    <col min="13582" max="13582" width="5.28515625" customWidth="1"/>
    <col min="13583" max="13583" width="4.140625" customWidth="1"/>
    <col min="13584" max="13584" width="5.42578125" customWidth="1"/>
    <col min="13585" max="13585" width="4" customWidth="1"/>
    <col min="13586" max="13586" width="3.7109375" customWidth="1"/>
    <col min="13825" max="13825" width="36.140625" customWidth="1"/>
    <col min="13826" max="13826" width="22.42578125" customWidth="1"/>
    <col min="13827" max="13827" width="18" customWidth="1"/>
    <col min="13828" max="13828" width="21.85546875" customWidth="1"/>
    <col min="13829" max="13829" width="15" customWidth="1"/>
    <col min="13830" max="13830" width="12.140625" customWidth="1"/>
    <col min="13831" max="13831" width="11.28515625" customWidth="1"/>
    <col min="13832" max="13832" width="10.140625" customWidth="1"/>
    <col min="13833" max="13833" width="7.28515625" customWidth="1"/>
    <col min="13834" max="13834" width="8.85546875" customWidth="1"/>
    <col min="13836" max="13836" width="13" customWidth="1"/>
    <col min="13837" max="13837" width="3.85546875" customWidth="1"/>
    <col min="13838" max="13838" width="5.28515625" customWidth="1"/>
    <col min="13839" max="13839" width="4.140625" customWidth="1"/>
    <col min="13840" max="13840" width="5.42578125" customWidth="1"/>
    <col min="13841" max="13841" width="4" customWidth="1"/>
    <col min="13842" max="13842" width="3.7109375" customWidth="1"/>
    <col min="14081" max="14081" width="36.140625" customWidth="1"/>
    <col min="14082" max="14082" width="22.42578125" customWidth="1"/>
    <col min="14083" max="14083" width="18" customWidth="1"/>
    <col min="14084" max="14084" width="21.85546875" customWidth="1"/>
    <col min="14085" max="14085" width="15" customWidth="1"/>
    <col min="14086" max="14086" width="12.140625" customWidth="1"/>
    <col min="14087" max="14087" width="11.28515625" customWidth="1"/>
    <col min="14088" max="14088" width="10.140625" customWidth="1"/>
    <col min="14089" max="14089" width="7.28515625" customWidth="1"/>
    <col min="14090" max="14090" width="8.85546875" customWidth="1"/>
    <col min="14092" max="14092" width="13" customWidth="1"/>
    <col min="14093" max="14093" width="3.85546875" customWidth="1"/>
    <col min="14094" max="14094" width="5.28515625" customWidth="1"/>
    <col min="14095" max="14095" width="4.140625" customWidth="1"/>
    <col min="14096" max="14096" width="5.42578125" customWidth="1"/>
    <col min="14097" max="14097" width="4" customWidth="1"/>
    <col min="14098" max="14098" width="3.7109375" customWidth="1"/>
    <col min="14337" max="14337" width="36.140625" customWidth="1"/>
    <col min="14338" max="14338" width="22.42578125" customWidth="1"/>
    <col min="14339" max="14339" width="18" customWidth="1"/>
    <col min="14340" max="14340" width="21.85546875" customWidth="1"/>
    <col min="14341" max="14341" width="15" customWidth="1"/>
    <col min="14342" max="14342" width="12.140625" customWidth="1"/>
    <col min="14343" max="14343" width="11.28515625" customWidth="1"/>
    <col min="14344" max="14344" width="10.140625" customWidth="1"/>
    <col min="14345" max="14345" width="7.28515625" customWidth="1"/>
    <col min="14346" max="14346" width="8.85546875" customWidth="1"/>
    <col min="14348" max="14348" width="13" customWidth="1"/>
    <col min="14349" max="14349" width="3.85546875" customWidth="1"/>
    <col min="14350" max="14350" width="5.28515625" customWidth="1"/>
    <col min="14351" max="14351" width="4.140625" customWidth="1"/>
    <col min="14352" max="14352" width="5.42578125" customWidth="1"/>
    <col min="14353" max="14353" width="4" customWidth="1"/>
    <col min="14354" max="14354" width="3.7109375" customWidth="1"/>
    <col min="14593" max="14593" width="36.140625" customWidth="1"/>
    <col min="14594" max="14594" width="22.42578125" customWidth="1"/>
    <col min="14595" max="14595" width="18" customWidth="1"/>
    <col min="14596" max="14596" width="21.85546875" customWidth="1"/>
    <col min="14597" max="14597" width="15" customWidth="1"/>
    <col min="14598" max="14598" width="12.140625" customWidth="1"/>
    <col min="14599" max="14599" width="11.28515625" customWidth="1"/>
    <col min="14600" max="14600" width="10.140625" customWidth="1"/>
    <col min="14601" max="14601" width="7.28515625" customWidth="1"/>
    <col min="14602" max="14602" width="8.85546875" customWidth="1"/>
    <col min="14604" max="14604" width="13" customWidth="1"/>
    <col min="14605" max="14605" width="3.85546875" customWidth="1"/>
    <col min="14606" max="14606" width="5.28515625" customWidth="1"/>
    <col min="14607" max="14607" width="4.140625" customWidth="1"/>
    <col min="14608" max="14608" width="5.42578125" customWidth="1"/>
    <col min="14609" max="14609" width="4" customWidth="1"/>
    <col min="14610" max="14610" width="3.7109375" customWidth="1"/>
    <col min="14849" max="14849" width="36.140625" customWidth="1"/>
    <col min="14850" max="14850" width="22.42578125" customWidth="1"/>
    <col min="14851" max="14851" width="18" customWidth="1"/>
    <col min="14852" max="14852" width="21.85546875" customWidth="1"/>
    <col min="14853" max="14853" width="15" customWidth="1"/>
    <col min="14854" max="14854" width="12.140625" customWidth="1"/>
    <col min="14855" max="14855" width="11.28515625" customWidth="1"/>
    <col min="14856" max="14856" width="10.140625" customWidth="1"/>
    <col min="14857" max="14857" width="7.28515625" customWidth="1"/>
    <col min="14858" max="14858" width="8.85546875" customWidth="1"/>
    <col min="14860" max="14860" width="13" customWidth="1"/>
    <col min="14861" max="14861" width="3.85546875" customWidth="1"/>
    <col min="14862" max="14862" width="5.28515625" customWidth="1"/>
    <col min="14863" max="14863" width="4.140625" customWidth="1"/>
    <col min="14864" max="14864" width="5.42578125" customWidth="1"/>
    <col min="14865" max="14865" width="4" customWidth="1"/>
    <col min="14866" max="14866" width="3.7109375" customWidth="1"/>
    <col min="15105" max="15105" width="36.140625" customWidth="1"/>
    <col min="15106" max="15106" width="22.42578125" customWidth="1"/>
    <col min="15107" max="15107" width="18" customWidth="1"/>
    <col min="15108" max="15108" width="21.85546875" customWidth="1"/>
    <col min="15109" max="15109" width="15" customWidth="1"/>
    <col min="15110" max="15110" width="12.140625" customWidth="1"/>
    <col min="15111" max="15111" width="11.28515625" customWidth="1"/>
    <col min="15112" max="15112" width="10.140625" customWidth="1"/>
    <col min="15113" max="15113" width="7.28515625" customWidth="1"/>
    <col min="15114" max="15114" width="8.85546875" customWidth="1"/>
    <col min="15116" max="15116" width="13" customWidth="1"/>
    <col min="15117" max="15117" width="3.85546875" customWidth="1"/>
    <col min="15118" max="15118" width="5.28515625" customWidth="1"/>
    <col min="15119" max="15119" width="4.140625" customWidth="1"/>
    <col min="15120" max="15120" width="5.42578125" customWidth="1"/>
    <col min="15121" max="15121" width="4" customWidth="1"/>
    <col min="15122" max="15122" width="3.7109375" customWidth="1"/>
    <col min="15361" max="15361" width="36.140625" customWidth="1"/>
    <col min="15362" max="15362" width="22.42578125" customWidth="1"/>
    <col min="15363" max="15363" width="18" customWidth="1"/>
    <col min="15364" max="15364" width="21.85546875" customWidth="1"/>
    <col min="15365" max="15365" width="15" customWidth="1"/>
    <col min="15366" max="15366" width="12.140625" customWidth="1"/>
    <col min="15367" max="15367" width="11.28515625" customWidth="1"/>
    <col min="15368" max="15368" width="10.140625" customWidth="1"/>
    <col min="15369" max="15369" width="7.28515625" customWidth="1"/>
    <col min="15370" max="15370" width="8.85546875" customWidth="1"/>
    <col min="15372" max="15372" width="13" customWidth="1"/>
    <col min="15373" max="15373" width="3.85546875" customWidth="1"/>
    <col min="15374" max="15374" width="5.28515625" customWidth="1"/>
    <col min="15375" max="15375" width="4.140625" customWidth="1"/>
    <col min="15376" max="15376" width="5.42578125" customWidth="1"/>
    <col min="15377" max="15377" width="4" customWidth="1"/>
    <col min="15378" max="15378" width="3.7109375" customWidth="1"/>
    <col min="15617" max="15617" width="36.140625" customWidth="1"/>
    <col min="15618" max="15618" width="22.42578125" customWidth="1"/>
    <col min="15619" max="15619" width="18" customWidth="1"/>
    <col min="15620" max="15620" width="21.85546875" customWidth="1"/>
    <col min="15621" max="15621" width="15" customWidth="1"/>
    <col min="15622" max="15622" width="12.140625" customWidth="1"/>
    <col min="15623" max="15623" width="11.28515625" customWidth="1"/>
    <col min="15624" max="15624" width="10.140625" customWidth="1"/>
    <col min="15625" max="15625" width="7.28515625" customWidth="1"/>
    <col min="15626" max="15626" width="8.85546875" customWidth="1"/>
    <col min="15628" max="15628" width="13" customWidth="1"/>
    <col min="15629" max="15629" width="3.85546875" customWidth="1"/>
    <col min="15630" max="15630" width="5.28515625" customWidth="1"/>
    <col min="15631" max="15631" width="4.140625" customWidth="1"/>
    <col min="15632" max="15632" width="5.42578125" customWidth="1"/>
    <col min="15633" max="15633" width="4" customWidth="1"/>
    <col min="15634" max="15634" width="3.7109375" customWidth="1"/>
    <col min="15873" max="15873" width="36.140625" customWidth="1"/>
    <col min="15874" max="15874" width="22.42578125" customWidth="1"/>
    <col min="15875" max="15875" width="18" customWidth="1"/>
    <col min="15876" max="15876" width="21.85546875" customWidth="1"/>
    <col min="15877" max="15877" width="15" customWidth="1"/>
    <col min="15878" max="15878" width="12.140625" customWidth="1"/>
    <col min="15879" max="15879" width="11.28515625" customWidth="1"/>
    <col min="15880" max="15880" width="10.140625" customWidth="1"/>
    <col min="15881" max="15881" width="7.28515625" customWidth="1"/>
    <col min="15882" max="15882" width="8.85546875" customWidth="1"/>
    <col min="15884" max="15884" width="13" customWidth="1"/>
    <col min="15885" max="15885" width="3.85546875" customWidth="1"/>
    <col min="15886" max="15886" width="5.28515625" customWidth="1"/>
    <col min="15887" max="15887" width="4.140625" customWidth="1"/>
    <col min="15888" max="15888" width="5.42578125" customWidth="1"/>
    <col min="15889" max="15889" width="4" customWidth="1"/>
    <col min="15890" max="15890" width="3.7109375" customWidth="1"/>
    <col min="16129" max="16129" width="36.140625" customWidth="1"/>
    <col min="16130" max="16130" width="22.42578125" customWidth="1"/>
    <col min="16131" max="16131" width="18" customWidth="1"/>
    <col min="16132" max="16132" width="21.85546875" customWidth="1"/>
    <col min="16133" max="16133" width="15" customWidth="1"/>
    <col min="16134" max="16134" width="12.140625" customWidth="1"/>
    <col min="16135" max="16135" width="11.28515625" customWidth="1"/>
    <col min="16136" max="16136" width="10.140625" customWidth="1"/>
    <col min="16137" max="16137" width="7.28515625" customWidth="1"/>
    <col min="16138" max="16138" width="8.85546875" customWidth="1"/>
    <col min="16140" max="16140" width="13" customWidth="1"/>
    <col min="16141" max="16141" width="3.85546875" customWidth="1"/>
    <col min="16142" max="16142" width="5.28515625" customWidth="1"/>
    <col min="16143" max="16143" width="4.140625" customWidth="1"/>
    <col min="16144" max="16144" width="5.42578125" customWidth="1"/>
    <col min="16145" max="16145" width="4" customWidth="1"/>
    <col min="16146" max="16146" width="3.7109375" customWidth="1"/>
  </cols>
  <sheetData>
    <row r="1" spans="1:18" ht="12.6" customHeight="1" x14ac:dyDescent="0.25">
      <c r="A1" s="293"/>
      <c r="B1" s="294"/>
      <c r="C1" s="294"/>
      <c r="D1" s="294"/>
      <c r="E1" s="294"/>
      <c r="F1" s="294"/>
      <c r="G1" s="294"/>
      <c r="H1" s="294"/>
      <c r="I1" s="294"/>
      <c r="J1" s="294"/>
      <c r="K1" s="294"/>
      <c r="L1" s="294"/>
      <c r="M1" s="294"/>
      <c r="N1" s="294"/>
      <c r="O1" s="294"/>
      <c r="P1" s="294"/>
      <c r="Q1" s="294"/>
      <c r="R1" s="294"/>
    </row>
    <row r="2" spans="1:18" ht="30.6" customHeight="1" x14ac:dyDescent="0.25">
      <c r="A2" s="295" t="s">
        <v>156</v>
      </c>
      <c r="B2" s="296"/>
      <c r="C2" s="297"/>
      <c r="D2" s="297"/>
      <c r="E2" s="296"/>
      <c r="F2" s="296"/>
      <c r="G2" s="296"/>
      <c r="H2" s="298"/>
      <c r="I2" s="298"/>
      <c r="J2" s="298"/>
      <c r="K2" s="298"/>
      <c r="L2" s="298" t="s">
        <v>157</v>
      </c>
      <c r="M2" s="1"/>
      <c r="N2" s="1"/>
      <c r="O2" s="1"/>
      <c r="P2" s="1"/>
      <c r="Q2" s="1"/>
      <c r="R2" s="1"/>
    </row>
    <row r="3" spans="1:18" ht="25.9" customHeight="1" x14ac:dyDescent="0.25">
      <c r="A3" s="295" t="s">
        <v>158</v>
      </c>
      <c r="B3" s="295"/>
      <c r="C3" s="297"/>
      <c r="D3" s="295"/>
      <c r="E3" s="295"/>
      <c r="F3" s="295"/>
      <c r="G3" s="295"/>
      <c r="H3" s="298"/>
      <c r="I3" s="298"/>
      <c r="J3" s="298"/>
      <c r="K3" s="298"/>
      <c r="L3" s="298"/>
      <c r="M3" s="1"/>
      <c r="N3" s="1"/>
      <c r="O3" s="1"/>
      <c r="P3" s="1"/>
      <c r="Q3" s="1"/>
      <c r="R3" s="1"/>
    </row>
    <row r="4" spans="1:18" ht="24.6" customHeight="1" x14ac:dyDescent="0.25">
      <c r="A4" s="295" t="s">
        <v>159</v>
      </c>
      <c r="B4" s="296"/>
      <c r="C4" s="297"/>
      <c r="D4" s="297"/>
      <c r="E4" s="296"/>
      <c r="F4" s="296"/>
      <c r="G4" s="296"/>
      <c r="H4" s="298"/>
      <c r="I4" s="298"/>
      <c r="J4" s="298"/>
      <c r="K4" s="298"/>
      <c r="L4" s="298"/>
      <c r="M4" s="1"/>
      <c r="N4" s="1"/>
      <c r="O4" s="1"/>
      <c r="P4" s="1"/>
      <c r="Q4" s="1"/>
      <c r="R4" s="1"/>
    </row>
    <row r="5" spans="1:18" ht="27.6" customHeight="1" x14ac:dyDescent="0.25">
      <c r="A5" s="299" t="s">
        <v>160</v>
      </c>
      <c r="B5" s="296"/>
      <c r="C5" s="297"/>
      <c r="D5" s="297"/>
      <c r="E5" s="296"/>
      <c r="F5" s="296"/>
      <c r="G5" s="296"/>
      <c r="H5" s="298"/>
      <c r="I5" s="298"/>
      <c r="J5" s="298"/>
      <c r="K5" s="298"/>
      <c r="L5" s="298"/>
      <c r="M5" s="1"/>
      <c r="N5" s="1"/>
      <c r="O5" s="1"/>
      <c r="P5" s="1"/>
      <c r="Q5" s="1"/>
      <c r="R5" s="1"/>
    </row>
    <row r="6" spans="1:18" ht="27" customHeight="1" x14ac:dyDescent="0.25">
      <c r="A6" s="299" t="s">
        <v>161</v>
      </c>
      <c r="B6" s="300"/>
      <c r="C6" s="300"/>
      <c r="D6" s="300"/>
      <c r="E6" s="300"/>
      <c r="F6" s="300"/>
      <c r="G6" s="300"/>
      <c r="H6" s="300"/>
      <c r="I6" s="300"/>
      <c r="J6" s="300"/>
      <c r="K6" s="300"/>
      <c r="L6" s="300"/>
      <c r="M6" s="1"/>
      <c r="N6" s="1"/>
      <c r="O6" s="1"/>
      <c r="P6" s="1"/>
      <c r="Q6" s="1"/>
      <c r="R6" s="1"/>
    </row>
    <row r="7" spans="1:18" ht="27" customHeight="1" x14ac:dyDescent="0.25">
      <c r="A7" s="299" t="s">
        <v>162</v>
      </c>
      <c r="B7" s="301"/>
      <c r="C7" s="301"/>
      <c r="D7" s="301"/>
      <c r="E7" s="301"/>
      <c r="F7" s="301"/>
      <c r="G7" s="301"/>
      <c r="H7" s="302"/>
      <c r="I7" s="302"/>
      <c r="J7" s="302"/>
      <c r="K7" s="302"/>
      <c r="L7" s="302"/>
      <c r="M7" s="1"/>
      <c r="N7" s="1"/>
      <c r="O7" s="1"/>
      <c r="P7" s="1"/>
      <c r="Q7" s="1"/>
      <c r="R7" s="1"/>
    </row>
    <row r="8" spans="1:18" ht="32.450000000000003" customHeight="1" x14ac:dyDescent="0.25">
      <c r="A8" s="299" t="s">
        <v>163</v>
      </c>
      <c r="B8" s="301"/>
      <c r="C8" s="301"/>
      <c r="D8" s="301"/>
      <c r="E8" s="301"/>
      <c r="F8" s="301"/>
      <c r="G8" s="301"/>
      <c r="H8" s="302"/>
      <c r="I8" s="302"/>
      <c r="J8" s="302"/>
      <c r="K8" s="302"/>
      <c r="L8" s="302"/>
      <c r="M8" s="1"/>
      <c r="N8" s="1"/>
      <c r="O8" s="1"/>
      <c r="P8" s="1"/>
      <c r="Q8" s="1"/>
      <c r="R8" s="1"/>
    </row>
    <row r="9" spans="1:18" ht="30.6" customHeight="1" x14ac:dyDescent="0.3">
      <c r="A9" s="303" t="s">
        <v>164</v>
      </c>
      <c r="B9" s="304"/>
      <c r="C9" s="304"/>
      <c r="D9" s="301"/>
      <c r="E9" s="301"/>
      <c r="F9" s="301"/>
      <c r="G9" s="301"/>
      <c r="H9" s="302"/>
      <c r="I9" s="302"/>
      <c r="J9" s="302"/>
      <c r="K9" s="302"/>
      <c r="L9" s="302"/>
      <c r="M9" s="1"/>
      <c r="N9" s="1"/>
      <c r="O9" s="1"/>
      <c r="P9" s="1"/>
      <c r="Q9" s="1"/>
      <c r="R9" s="1"/>
    </row>
    <row r="10" spans="1:18" ht="27.6" customHeight="1" thickBot="1" x14ac:dyDescent="0.3">
      <c r="A10" s="305" t="s">
        <v>155</v>
      </c>
      <c r="B10" s="305"/>
      <c r="C10" s="305"/>
      <c r="D10" s="305"/>
      <c r="E10" s="305"/>
      <c r="F10" s="305"/>
      <c r="G10" s="305"/>
      <c r="H10" s="305"/>
      <c r="I10" s="305"/>
      <c r="J10" s="305"/>
      <c r="K10" s="305"/>
      <c r="L10" s="305"/>
      <c r="M10" s="306"/>
      <c r="N10" s="306"/>
      <c r="O10" s="306"/>
      <c r="P10" s="306"/>
      <c r="Q10" s="306"/>
      <c r="R10" s="306"/>
    </row>
    <row r="11" spans="1:18" ht="16.5" thickTop="1" x14ac:dyDescent="0.25">
      <c r="A11" s="307" t="s">
        <v>154</v>
      </c>
      <c r="B11" s="308" t="s">
        <v>153</v>
      </c>
      <c r="C11" s="308"/>
      <c r="D11" s="309" t="s">
        <v>152</v>
      </c>
      <c r="E11" s="309" t="s">
        <v>151</v>
      </c>
      <c r="F11" s="309" t="s">
        <v>150</v>
      </c>
      <c r="G11" s="309" t="s">
        <v>149</v>
      </c>
      <c r="H11" s="309" t="s">
        <v>148</v>
      </c>
      <c r="I11" s="309"/>
      <c r="J11" s="309"/>
      <c r="K11" s="309"/>
      <c r="L11" s="310" t="s">
        <v>38</v>
      </c>
      <c r="M11" s="308" t="s">
        <v>37</v>
      </c>
      <c r="N11" s="308"/>
      <c r="O11" s="308"/>
      <c r="P11" s="308"/>
      <c r="Q11" s="308"/>
      <c r="R11" s="311"/>
    </row>
    <row r="12" spans="1:18" ht="31.5" x14ac:dyDescent="0.25">
      <c r="A12" s="312"/>
      <c r="B12" s="313"/>
      <c r="C12" s="313"/>
      <c r="D12" s="314"/>
      <c r="E12" s="314"/>
      <c r="F12" s="314"/>
      <c r="G12" s="314"/>
      <c r="H12" s="315" t="s">
        <v>21</v>
      </c>
      <c r="I12" s="315" t="s">
        <v>20</v>
      </c>
      <c r="J12" s="315" t="s">
        <v>139</v>
      </c>
      <c r="K12" s="315" t="s">
        <v>18</v>
      </c>
      <c r="L12" s="316"/>
      <c r="M12" s="313"/>
      <c r="N12" s="313"/>
      <c r="O12" s="313"/>
      <c r="P12" s="313"/>
      <c r="Q12" s="313"/>
      <c r="R12" s="317"/>
    </row>
    <row r="13" spans="1:18" ht="114" customHeight="1" thickBot="1" x14ac:dyDescent="0.3">
      <c r="A13" s="318" t="s">
        <v>165</v>
      </c>
      <c r="B13" s="319" t="s">
        <v>166</v>
      </c>
      <c r="C13" s="319"/>
      <c r="D13" s="320" t="s">
        <v>167</v>
      </c>
      <c r="E13" s="320" t="s">
        <v>168</v>
      </c>
      <c r="F13" s="320">
        <v>3</v>
      </c>
      <c r="G13" s="320"/>
      <c r="H13" s="321"/>
      <c r="I13" s="321"/>
      <c r="J13" s="321"/>
      <c r="K13" s="67"/>
      <c r="L13" s="322"/>
      <c r="M13" s="323"/>
      <c r="N13" s="323"/>
      <c r="O13" s="323"/>
      <c r="P13" s="323"/>
      <c r="Q13" s="323"/>
      <c r="R13" s="324"/>
    </row>
    <row r="14" spans="1:18" ht="16.5" thickTop="1" x14ac:dyDescent="0.25">
      <c r="A14" s="325"/>
      <c r="B14" s="326"/>
      <c r="C14" s="326"/>
      <c r="D14" s="326"/>
      <c r="E14" s="326"/>
      <c r="F14" s="326"/>
      <c r="G14" s="326"/>
      <c r="H14" s="326"/>
      <c r="I14" s="326"/>
      <c r="J14" s="326"/>
      <c r="K14" s="326"/>
      <c r="L14" s="326"/>
      <c r="M14" s="327"/>
      <c r="N14" s="328"/>
      <c r="O14" s="328"/>
      <c r="P14" s="328"/>
      <c r="Q14" s="328"/>
      <c r="R14" s="329"/>
    </row>
    <row r="15" spans="1:18" ht="15.75" x14ac:dyDescent="0.25">
      <c r="A15" s="330" t="s">
        <v>147</v>
      </c>
      <c r="B15" s="331"/>
      <c r="C15" s="331"/>
      <c r="D15" s="331"/>
      <c r="E15" s="331"/>
      <c r="F15" s="331"/>
      <c r="G15" s="331"/>
      <c r="H15" s="331"/>
      <c r="I15" s="331"/>
      <c r="J15" s="331"/>
      <c r="K15" s="331"/>
      <c r="L15" s="331"/>
      <c r="M15" s="332"/>
      <c r="N15" s="332"/>
      <c r="O15" s="332"/>
      <c r="P15" s="332"/>
      <c r="Q15" s="332"/>
      <c r="R15" s="333"/>
    </row>
    <row r="16" spans="1:18" ht="14.45" customHeight="1" x14ac:dyDescent="0.25">
      <c r="A16" s="312" t="s">
        <v>146</v>
      </c>
      <c r="B16" s="313"/>
      <c r="C16" s="314" t="s">
        <v>145</v>
      </c>
      <c r="D16" s="314" t="s">
        <v>29</v>
      </c>
      <c r="E16" s="314"/>
      <c r="F16" s="314"/>
      <c r="G16" s="314"/>
      <c r="H16" s="314" t="s">
        <v>144</v>
      </c>
      <c r="I16" s="314"/>
      <c r="J16" s="314"/>
      <c r="K16" s="314"/>
      <c r="L16" s="313" t="s">
        <v>143</v>
      </c>
      <c r="M16" s="314" t="s">
        <v>142</v>
      </c>
      <c r="N16" s="314"/>
      <c r="O16" s="314"/>
      <c r="P16" s="314"/>
      <c r="Q16" s="314"/>
      <c r="R16" s="334"/>
    </row>
    <row r="17" spans="1:18" ht="55.9" customHeight="1" x14ac:dyDescent="0.25">
      <c r="A17" s="312"/>
      <c r="B17" s="313"/>
      <c r="C17" s="314"/>
      <c r="D17" s="315" t="s">
        <v>141</v>
      </c>
      <c r="E17" s="315" t="s">
        <v>24</v>
      </c>
      <c r="F17" s="315" t="s">
        <v>140</v>
      </c>
      <c r="G17" s="315" t="s">
        <v>22</v>
      </c>
      <c r="H17" s="315" t="s">
        <v>21</v>
      </c>
      <c r="I17" s="315" t="s">
        <v>20</v>
      </c>
      <c r="J17" s="315" t="s">
        <v>139</v>
      </c>
      <c r="K17" s="315" t="s">
        <v>18</v>
      </c>
      <c r="L17" s="313"/>
      <c r="M17" s="335" t="s">
        <v>17</v>
      </c>
      <c r="N17" s="335" t="s">
        <v>16</v>
      </c>
      <c r="O17" s="335" t="s">
        <v>15</v>
      </c>
      <c r="P17" s="335" t="s">
        <v>14</v>
      </c>
      <c r="Q17" s="335" t="s">
        <v>13</v>
      </c>
      <c r="R17" s="336" t="s">
        <v>12</v>
      </c>
    </row>
    <row r="18" spans="1:18" ht="17.45" customHeight="1" x14ac:dyDescent="0.25">
      <c r="A18" s="337" t="s">
        <v>169</v>
      </c>
      <c r="B18" s="337"/>
      <c r="C18" s="338"/>
      <c r="D18" s="339"/>
      <c r="E18" s="321"/>
      <c r="F18" s="339"/>
      <c r="G18" s="339"/>
      <c r="H18" s="339"/>
      <c r="I18" s="339"/>
      <c r="J18" s="339"/>
      <c r="K18" s="339"/>
      <c r="L18" s="340"/>
      <c r="M18" s="341"/>
      <c r="N18" s="341"/>
      <c r="O18" s="341"/>
      <c r="P18" s="341"/>
      <c r="Q18" s="341"/>
      <c r="R18" s="341"/>
    </row>
    <row r="19" spans="1:18" ht="34.15" customHeight="1" x14ac:dyDescent="0.25">
      <c r="A19" s="337"/>
      <c r="B19" s="337"/>
      <c r="C19" s="338"/>
      <c r="D19" s="11" t="s">
        <v>112</v>
      </c>
      <c r="E19" s="321">
        <v>36</v>
      </c>
      <c r="F19" s="342">
        <v>136.6</v>
      </c>
      <c r="G19" s="343"/>
      <c r="H19" s="321">
        <v>1</v>
      </c>
      <c r="I19" s="321">
        <v>2</v>
      </c>
      <c r="J19" s="339">
        <v>2</v>
      </c>
      <c r="K19" s="339">
        <v>1</v>
      </c>
      <c r="L19" s="340"/>
      <c r="M19" s="341"/>
      <c r="N19" s="341"/>
      <c r="O19" s="341"/>
      <c r="P19" s="341"/>
      <c r="Q19" s="341"/>
      <c r="R19" s="341"/>
    </row>
    <row r="20" spans="1:18" ht="64.150000000000006" customHeight="1" x14ac:dyDescent="0.25">
      <c r="A20" s="337"/>
      <c r="B20" s="337"/>
      <c r="C20" s="338"/>
      <c r="D20" s="11" t="s">
        <v>170</v>
      </c>
      <c r="E20" s="344">
        <v>30</v>
      </c>
      <c r="F20" s="321">
        <v>6</v>
      </c>
      <c r="G20" s="339"/>
      <c r="H20" s="321">
        <v>1</v>
      </c>
      <c r="I20" s="321">
        <v>2</v>
      </c>
      <c r="J20" s="321">
        <v>2</v>
      </c>
      <c r="K20" s="321">
        <v>1</v>
      </c>
      <c r="L20" s="340"/>
      <c r="M20" s="341"/>
      <c r="N20" s="341"/>
      <c r="O20" s="341"/>
      <c r="P20" s="341"/>
      <c r="Q20" s="341"/>
      <c r="R20" s="341"/>
    </row>
    <row r="21" spans="1:18" ht="58.9" customHeight="1" x14ac:dyDescent="0.25">
      <c r="A21" s="345" t="s">
        <v>171</v>
      </c>
      <c r="B21" s="346"/>
      <c r="C21" s="338"/>
      <c r="D21" s="11" t="s">
        <v>112</v>
      </c>
      <c r="E21" s="321">
        <v>36</v>
      </c>
      <c r="F21" s="342">
        <v>136.6</v>
      </c>
      <c r="G21" s="343"/>
      <c r="H21" s="321">
        <v>0</v>
      </c>
      <c r="I21" s="321">
        <v>2</v>
      </c>
      <c r="J21" s="321">
        <v>2</v>
      </c>
      <c r="K21" s="321">
        <v>2</v>
      </c>
      <c r="L21" s="340"/>
      <c r="M21" s="341"/>
      <c r="N21" s="341"/>
      <c r="O21" s="341"/>
      <c r="P21" s="341"/>
      <c r="Q21" s="341"/>
      <c r="R21" s="341"/>
    </row>
    <row r="22" spans="1:18" ht="49.9" customHeight="1" x14ac:dyDescent="0.25">
      <c r="A22" s="347"/>
      <c r="B22" s="348"/>
      <c r="C22" s="338"/>
      <c r="D22" s="11" t="s">
        <v>172</v>
      </c>
      <c r="E22" s="321">
        <v>30</v>
      </c>
      <c r="F22" s="321">
        <v>6</v>
      </c>
      <c r="G22" s="339"/>
      <c r="H22" s="321">
        <v>0</v>
      </c>
      <c r="I22" s="321">
        <v>2</v>
      </c>
      <c r="J22" s="321">
        <v>2</v>
      </c>
      <c r="K22" s="321">
        <v>2</v>
      </c>
      <c r="L22" s="340"/>
      <c r="M22" s="341"/>
      <c r="N22" s="341"/>
      <c r="O22" s="341"/>
      <c r="P22" s="341"/>
      <c r="Q22" s="341"/>
      <c r="R22" s="341"/>
    </row>
    <row r="23" spans="1:18" ht="36.6" customHeight="1" x14ac:dyDescent="0.25">
      <c r="A23" s="349" t="s">
        <v>173</v>
      </c>
      <c r="B23" s="350"/>
      <c r="C23" s="338"/>
      <c r="D23" s="351" t="s">
        <v>174</v>
      </c>
      <c r="E23" s="321">
        <v>1</v>
      </c>
      <c r="F23" s="339"/>
      <c r="G23" s="339"/>
      <c r="H23" s="321">
        <v>0</v>
      </c>
      <c r="I23" s="321">
        <v>1</v>
      </c>
      <c r="J23" s="321">
        <v>0</v>
      </c>
      <c r="K23" s="321">
        <v>0</v>
      </c>
      <c r="L23" s="340"/>
      <c r="M23" s="341"/>
      <c r="N23" s="341"/>
      <c r="O23" s="341"/>
      <c r="P23" s="341"/>
      <c r="Q23" s="341"/>
      <c r="R23" s="341"/>
    </row>
    <row r="24" spans="1:18" ht="45" customHeight="1" x14ac:dyDescent="0.25">
      <c r="A24" s="352"/>
      <c r="B24" s="353"/>
      <c r="C24" s="338"/>
      <c r="D24" s="11" t="s">
        <v>112</v>
      </c>
      <c r="E24" s="344">
        <v>6</v>
      </c>
      <c r="F24" s="342">
        <v>136.6</v>
      </c>
      <c r="G24" s="343"/>
      <c r="H24" s="321">
        <v>0</v>
      </c>
      <c r="I24" s="321">
        <v>1</v>
      </c>
      <c r="J24" s="321">
        <v>0</v>
      </c>
      <c r="K24" s="321">
        <v>0</v>
      </c>
      <c r="L24" s="340"/>
      <c r="M24" s="341"/>
      <c r="N24" s="341"/>
      <c r="O24" s="341"/>
      <c r="P24" s="341"/>
      <c r="Q24" s="341"/>
      <c r="R24" s="341"/>
    </row>
    <row r="25" spans="1:18" ht="49.9" customHeight="1" x14ac:dyDescent="0.25">
      <c r="A25" s="354" t="s">
        <v>175</v>
      </c>
      <c r="B25" s="355"/>
      <c r="C25" s="356"/>
      <c r="D25" s="11" t="s">
        <v>112</v>
      </c>
      <c r="E25" s="321">
        <v>12</v>
      </c>
      <c r="F25" s="342">
        <v>136.6</v>
      </c>
      <c r="G25" s="339"/>
      <c r="H25" s="321">
        <v>0</v>
      </c>
      <c r="I25" s="321">
        <v>1</v>
      </c>
      <c r="J25" s="321">
        <v>0</v>
      </c>
      <c r="K25" s="321">
        <v>1</v>
      </c>
      <c r="L25" s="340"/>
      <c r="M25" s="341"/>
      <c r="N25" s="341"/>
      <c r="O25" s="341"/>
      <c r="P25" s="341"/>
      <c r="Q25" s="341"/>
      <c r="R25" s="341"/>
    </row>
    <row r="26" spans="1:18" ht="68.45" customHeight="1" x14ac:dyDescent="0.25">
      <c r="A26" s="352"/>
      <c r="B26" s="353"/>
      <c r="C26" s="357"/>
      <c r="D26" s="11" t="s">
        <v>170</v>
      </c>
      <c r="E26" s="358">
        <v>10</v>
      </c>
      <c r="F26" s="339"/>
      <c r="G26" s="339"/>
      <c r="H26" s="321">
        <v>0</v>
      </c>
      <c r="I26" s="321">
        <v>1</v>
      </c>
      <c r="J26" s="321">
        <v>0</v>
      </c>
      <c r="K26" s="321">
        <v>1</v>
      </c>
      <c r="L26" s="340"/>
      <c r="M26" s="341"/>
      <c r="N26" s="341"/>
      <c r="O26" s="341"/>
      <c r="P26" s="341"/>
      <c r="Q26" s="341"/>
      <c r="R26" s="341"/>
    </row>
    <row r="27" spans="1:18" ht="45" customHeight="1" x14ac:dyDescent="0.25">
      <c r="A27" s="354" t="s">
        <v>176</v>
      </c>
      <c r="B27" s="355"/>
      <c r="C27" s="338"/>
      <c r="D27" s="11" t="s">
        <v>177</v>
      </c>
      <c r="E27" s="321">
        <v>240</v>
      </c>
      <c r="F27" s="342">
        <v>136.6</v>
      </c>
      <c r="G27" s="343"/>
      <c r="H27" s="359">
        <v>3</v>
      </c>
      <c r="I27" s="359">
        <v>3</v>
      </c>
      <c r="J27" s="359">
        <v>2</v>
      </c>
      <c r="K27" s="359">
        <v>2</v>
      </c>
      <c r="L27" s="340"/>
      <c r="M27" s="341"/>
      <c r="N27" s="341"/>
      <c r="O27" s="341"/>
      <c r="P27" s="341"/>
      <c r="Q27" s="341"/>
      <c r="R27" s="341"/>
    </row>
    <row r="28" spans="1:18" ht="37.15" customHeight="1" x14ac:dyDescent="0.25">
      <c r="A28" s="352"/>
      <c r="B28" s="353"/>
      <c r="C28" s="338"/>
      <c r="D28" s="351" t="s">
        <v>178</v>
      </c>
      <c r="E28" s="344">
        <v>200</v>
      </c>
      <c r="F28" s="343"/>
      <c r="G28" s="339"/>
      <c r="H28" s="359">
        <v>3</v>
      </c>
      <c r="I28" s="359">
        <v>3</v>
      </c>
      <c r="J28" s="359">
        <v>2</v>
      </c>
      <c r="K28" s="359">
        <v>2</v>
      </c>
      <c r="L28" s="340"/>
      <c r="M28" s="341"/>
      <c r="N28" s="341"/>
      <c r="O28" s="341"/>
      <c r="P28" s="341"/>
      <c r="Q28" s="341"/>
      <c r="R28" s="341"/>
    </row>
    <row r="29" spans="1:18" ht="60.6" customHeight="1" x14ac:dyDescent="0.25">
      <c r="A29" s="354" t="s">
        <v>179</v>
      </c>
      <c r="B29" s="355"/>
      <c r="C29" s="338"/>
      <c r="D29" s="11" t="s">
        <v>177</v>
      </c>
      <c r="E29" s="321">
        <v>60</v>
      </c>
      <c r="F29" s="13">
        <v>139.4</v>
      </c>
      <c r="G29" s="343"/>
      <c r="H29" s="359">
        <v>3</v>
      </c>
      <c r="I29" s="359">
        <v>3</v>
      </c>
      <c r="J29" s="359">
        <v>2</v>
      </c>
      <c r="K29" s="359">
        <v>2</v>
      </c>
      <c r="L29" s="340"/>
      <c r="M29" s="341"/>
      <c r="N29" s="341"/>
      <c r="O29" s="341"/>
      <c r="P29" s="341"/>
      <c r="Q29" s="341"/>
      <c r="R29" s="341"/>
    </row>
    <row r="30" spans="1:18" ht="57.6" customHeight="1" x14ac:dyDescent="0.25">
      <c r="A30" s="352"/>
      <c r="B30" s="353"/>
      <c r="C30" s="338"/>
      <c r="D30" s="351" t="s">
        <v>178</v>
      </c>
      <c r="E30" s="344">
        <v>50</v>
      </c>
      <c r="F30" s="360"/>
      <c r="G30" s="339"/>
      <c r="H30" s="359">
        <v>3</v>
      </c>
      <c r="I30" s="359">
        <v>3</v>
      </c>
      <c r="J30" s="359">
        <v>2</v>
      </c>
      <c r="K30" s="359">
        <v>2</v>
      </c>
      <c r="L30" s="340"/>
      <c r="M30" s="341"/>
      <c r="N30" s="341"/>
      <c r="O30" s="341"/>
      <c r="P30" s="341"/>
      <c r="Q30" s="341"/>
      <c r="R30" s="341"/>
    </row>
    <row r="31" spans="1:18" ht="57" customHeight="1" x14ac:dyDescent="0.25">
      <c r="A31" s="354" t="s">
        <v>180</v>
      </c>
      <c r="B31" s="355"/>
      <c r="C31" s="361"/>
      <c r="D31" s="11" t="s">
        <v>112</v>
      </c>
      <c r="E31" s="321">
        <v>180</v>
      </c>
      <c r="F31" s="342">
        <v>136.6</v>
      </c>
      <c r="G31" s="343"/>
      <c r="H31" s="359">
        <v>8</v>
      </c>
      <c r="I31" s="359">
        <v>8</v>
      </c>
      <c r="J31" s="359">
        <v>8</v>
      </c>
      <c r="K31" s="359">
        <v>6</v>
      </c>
      <c r="L31" s="340"/>
      <c r="M31" s="341"/>
      <c r="N31" s="341"/>
      <c r="O31" s="341"/>
      <c r="P31" s="341"/>
      <c r="Q31" s="341"/>
      <c r="R31" s="341"/>
    </row>
    <row r="32" spans="1:18" ht="49.9" customHeight="1" x14ac:dyDescent="0.25">
      <c r="A32" s="352"/>
      <c r="B32" s="353"/>
      <c r="C32" s="362"/>
      <c r="D32" s="351" t="s">
        <v>181</v>
      </c>
      <c r="E32" s="321">
        <v>150</v>
      </c>
      <c r="F32" s="363"/>
      <c r="G32" s="343"/>
      <c r="H32" s="359">
        <v>8</v>
      </c>
      <c r="I32" s="359">
        <v>8</v>
      </c>
      <c r="J32" s="359">
        <v>8</v>
      </c>
      <c r="K32" s="359">
        <v>6</v>
      </c>
      <c r="L32" s="340"/>
      <c r="M32" s="341"/>
      <c r="N32" s="341"/>
      <c r="O32" s="341"/>
      <c r="P32" s="341"/>
      <c r="Q32" s="341"/>
      <c r="R32" s="341"/>
    </row>
    <row r="33" spans="1:18" ht="73.150000000000006" customHeight="1" x14ac:dyDescent="0.25">
      <c r="A33" s="354" t="s">
        <v>182</v>
      </c>
      <c r="B33" s="355"/>
      <c r="C33" s="361"/>
      <c r="D33" s="11" t="s">
        <v>183</v>
      </c>
      <c r="E33" s="321">
        <v>120</v>
      </c>
      <c r="F33" s="342">
        <v>136.6</v>
      </c>
      <c r="G33" s="339"/>
      <c r="H33" s="321">
        <v>5</v>
      </c>
      <c r="I33" s="321">
        <v>5</v>
      </c>
      <c r="J33" s="321">
        <v>5</v>
      </c>
      <c r="K33" s="321">
        <v>5</v>
      </c>
      <c r="L33" s="340"/>
      <c r="M33" s="341"/>
      <c r="N33" s="341"/>
      <c r="O33" s="341"/>
      <c r="P33" s="341"/>
      <c r="Q33" s="341"/>
      <c r="R33" s="341"/>
    </row>
    <row r="34" spans="1:18" ht="53.45" customHeight="1" x14ac:dyDescent="0.25">
      <c r="A34" s="352"/>
      <c r="B34" s="353"/>
      <c r="C34" s="364"/>
      <c r="D34" s="351" t="s">
        <v>184</v>
      </c>
      <c r="E34" s="321">
        <v>600</v>
      </c>
      <c r="F34" s="339"/>
      <c r="G34" s="339"/>
      <c r="H34" s="321">
        <v>5</v>
      </c>
      <c r="I34" s="321">
        <v>5</v>
      </c>
      <c r="J34" s="321">
        <v>5</v>
      </c>
      <c r="K34" s="321">
        <v>5</v>
      </c>
      <c r="L34" s="340"/>
      <c r="M34" s="341"/>
      <c r="N34" s="341"/>
      <c r="O34" s="341"/>
      <c r="P34" s="341"/>
      <c r="Q34" s="341"/>
      <c r="R34" s="341"/>
    </row>
    <row r="35" spans="1:18" ht="54" customHeight="1" x14ac:dyDescent="0.25">
      <c r="A35" s="354" t="s">
        <v>185</v>
      </c>
      <c r="B35" s="355"/>
      <c r="C35" s="11" t="s">
        <v>112</v>
      </c>
      <c r="D35" s="321">
        <v>6</v>
      </c>
      <c r="E35" s="339"/>
      <c r="F35" s="342">
        <v>136.6</v>
      </c>
      <c r="G35" s="339">
        <v>0</v>
      </c>
      <c r="H35" s="339">
        <v>2</v>
      </c>
      <c r="I35" s="339">
        <v>2</v>
      </c>
      <c r="J35" s="339">
        <v>2</v>
      </c>
      <c r="K35" s="340">
        <v>0</v>
      </c>
      <c r="L35" s="341"/>
      <c r="M35" s="341"/>
      <c r="N35" s="341"/>
      <c r="O35" s="341"/>
      <c r="P35" s="341"/>
      <c r="Q35" s="341"/>
      <c r="R35" s="365"/>
    </row>
    <row r="36" spans="1:18" ht="47.45" customHeight="1" x14ac:dyDescent="0.25">
      <c r="A36" s="352"/>
      <c r="B36" s="353"/>
      <c r="C36" s="11" t="s">
        <v>172</v>
      </c>
      <c r="D36" s="321">
        <v>0</v>
      </c>
      <c r="E36" s="339">
        <v>0</v>
      </c>
      <c r="F36" s="339">
        <v>0</v>
      </c>
      <c r="G36" s="339">
        <v>0</v>
      </c>
      <c r="H36" s="339">
        <v>2</v>
      </c>
      <c r="I36" s="339">
        <v>2</v>
      </c>
      <c r="J36" s="339">
        <v>2</v>
      </c>
      <c r="K36" s="340">
        <v>0</v>
      </c>
      <c r="L36" s="341"/>
      <c r="M36" s="341"/>
      <c r="N36" s="341"/>
      <c r="O36" s="341"/>
      <c r="P36" s="341"/>
      <c r="Q36" s="341"/>
      <c r="R36" s="365"/>
    </row>
    <row r="37" spans="1:18" ht="63.6" customHeight="1" x14ac:dyDescent="0.25">
      <c r="A37" s="366" t="s">
        <v>186</v>
      </c>
      <c r="B37" s="367"/>
      <c r="C37" s="368"/>
      <c r="D37" s="369" t="s">
        <v>187</v>
      </c>
      <c r="E37" s="358"/>
      <c r="F37" s="368"/>
      <c r="G37" s="368"/>
      <c r="H37" s="368"/>
      <c r="I37" s="368"/>
      <c r="J37" s="368"/>
      <c r="K37" s="368"/>
      <c r="L37" s="370"/>
      <c r="M37" s="371"/>
      <c r="N37" s="371"/>
      <c r="O37" s="371"/>
      <c r="P37" s="371"/>
      <c r="Q37" s="371"/>
      <c r="R37" s="371"/>
    </row>
    <row r="38" spans="1:18" ht="49.15" customHeight="1" x14ac:dyDescent="0.25">
      <c r="A38" s="354" t="s">
        <v>188</v>
      </c>
      <c r="B38" s="372"/>
      <c r="C38" s="361"/>
      <c r="D38" s="373" t="s">
        <v>189</v>
      </c>
      <c r="E38" s="344">
        <v>1</v>
      </c>
      <c r="F38" s="374">
        <v>36000</v>
      </c>
      <c r="G38" s="374">
        <v>36000</v>
      </c>
      <c r="H38" s="374"/>
      <c r="I38" s="374"/>
      <c r="J38" s="374"/>
      <c r="K38" s="374"/>
      <c r="L38" s="375"/>
      <c r="M38" s="376"/>
      <c r="N38" s="376"/>
      <c r="O38" s="376"/>
      <c r="P38" s="376"/>
      <c r="Q38" s="376"/>
      <c r="R38" s="376"/>
    </row>
    <row r="39" spans="1:18" ht="54" customHeight="1" x14ac:dyDescent="0.25">
      <c r="A39" s="352"/>
      <c r="B39" s="377"/>
      <c r="C39" s="378"/>
      <c r="D39" s="351" t="s">
        <v>190</v>
      </c>
      <c r="E39" s="321">
        <v>1</v>
      </c>
      <c r="F39" s="339">
        <v>500000</v>
      </c>
      <c r="G39" s="339">
        <v>500000</v>
      </c>
      <c r="H39" s="339"/>
      <c r="I39" s="339"/>
      <c r="J39" s="339"/>
      <c r="K39" s="339"/>
      <c r="L39" s="340"/>
      <c r="M39" s="341"/>
      <c r="N39" s="341"/>
      <c r="O39" s="341"/>
      <c r="P39" s="341"/>
      <c r="Q39" s="341"/>
      <c r="R39" s="341"/>
    </row>
    <row r="40" spans="1:18" ht="85.9" customHeight="1" x14ac:dyDescent="0.25">
      <c r="A40" s="354" t="s">
        <v>191</v>
      </c>
      <c r="B40" s="355"/>
      <c r="C40" s="379"/>
      <c r="D40" s="380" t="s">
        <v>192</v>
      </c>
      <c r="E40" s="67">
        <v>1</v>
      </c>
      <c r="F40" s="13"/>
      <c r="G40" s="381"/>
      <c r="H40" s="381"/>
      <c r="I40" s="381"/>
      <c r="J40" s="381"/>
      <c r="K40" s="381"/>
      <c r="L40" s="320"/>
      <c r="M40" s="67"/>
      <c r="N40" s="67"/>
      <c r="O40" s="67"/>
      <c r="P40" s="67"/>
      <c r="Q40" s="67"/>
      <c r="R40" s="67"/>
    </row>
    <row r="41" spans="1:18" ht="69.599999999999994" customHeight="1" x14ac:dyDescent="0.25">
      <c r="A41" s="352"/>
      <c r="B41" s="353"/>
      <c r="C41" s="379"/>
      <c r="D41" s="380" t="s">
        <v>193</v>
      </c>
      <c r="E41" s="67">
        <v>20</v>
      </c>
      <c r="F41" s="13"/>
      <c r="G41" s="381"/>
      <c r="H41" s="381"/>
      <c r="I41" s="381"/>
      <c r="J41" s="381"/>
      <c r="K41" s="381"/>
      <c r="L41" s="320"/>
      <c r="M41" s="67"/>
      <c r="N41" s="67"/>
      <c r="O41" s="67"/>
      <c r="P41" s="67"/>
      <c r="Q41" s="67"/>
      <c r="R41" s="67"/>
    </row>
    <row r="42" spans="1:18" ht="39.6" customHeight="1" x14ac:dyDescent="0.25">
      <c r="A42" s="354" t="s">
        <v>194</v>
      </c>
      <c r="B42" s="355"/>
      <c r="C42" s="382" t="s">
        <v>195</v>
      </c>
      <c r="D42" s="67">
        <v>2</v>
      </c>
      <c r="E42" s="13"/>
      <c r="F42" s="381"/>
      <c r="G42" s="381"/>
      <c r="H42" s="381"/>
      <c r="I42" s="381"/>
      <c r="J42" s="381"/>
      <c r="K42" s="320"/>
      <c r="L42" s="67"/>
      <c r="M42" s="67"/>
      <c r="N42" s="67"/>
      <c r="O42" s="67"/>
      <c r="P42" s="67"/>
      <c r="Q42" s="67"/>
      <c r="R42" s="383"/>
    </row>
    <row r="43" spans="1:18" ht="61.15" customHeight="1" x14ac:dyDescent="0.25">
      <c r="A43" s="384"/>
      <c r="B43" s="385"/>
      <c r="C43" s="382" t="s">
        <v>196</v>
      </c>
      <c r="D43" s="67">
        <v>2</v>
      </c>
      <c r="E43" s="13"/>
      <c r="F43" s="381"/>
      <c r="G43" s="381"/>
      <c r="H43" s="381"/>
      <c r="I43" s="381"/>
      <c r="J43" s="381"/>
      <c r="K43" s="320"/>
      <c r="L43" s="67"/>
      <c r="M43" s="67"/>
      <c r="N43" s="67"/>
      <c r="O43" s="67"/>
      <c r="P43" s="67"/>
      <c r="Q43" s="67"/>
      <c r="R43" s="383"/>
    </row>
    <row r="44" spans="1:18" ht="51" customHeight="1" x14ac:dyDescent="0.25">
      <c r="A44" s="352"/>
      <c r="B44" s="353"/>
      <c r="C44" s="11" t="s">
        <v>197</v>
      </c>
      <c r="D44" s="67">
        <v>2</v>
      </c>
      <c r="E44" s="13"/>
      <c r="F44" s="381"/>
      <c r="G44" s="381"/>
      <c r="H44" s="381"/>
      <c r="I44" s="381"/>
      <c r="J44" s="381"/>
      <c r="K44" s="320"/>
      <c r="L44" s="67"/>
      <c r="M44" s="67"/>
      <c r="N44" s="67"/>
      <c r="O44" s="67"/>
      <c r="P44" s="67"/>
      <c r="Q44" s="67"/>
      <c r="R44" s="383"/>
    </row>
    <row r="45" spans="1:18" ht="63.6" customHeight="1" x14ac:dyDescent="0.25">
      <c r="A45" s="354" t="s">
        <v>198</v>
      </c>
      <c r="B45" s="355"/>
      <c r="C45" s="379"/>
      <c r="D45" s="11" t="s">
        <v>199</v>
      </c>
      <c r="E45" s="67">
        <v>1</v>
      </c>
      <c r="F45" s="13"/>
      <c r="G45" s="381"/>
      <c r="H45" s="67">
        <v>1</v>
      </c>
      <c r="I45" s="67">
        <v>0</v>
      </c>
      <c r="J45" s="67">
        <v>0</v>
      </c>
      <c r="K45" s="67">
        <v>0</v>
      </c>
      <c r="L45" s="320"/>
      <c r="M45" s="67"/>
      <c r="N45" s="67"/>
      <c r="O45" s="67"/>
      <c r="P45" s="67"/>
      <c r="Q45" s="67"/>
      <c r="R45" s="67"/>
    </row>
    <row r="46" spans="1:18" ht="33.6" customHeight="1" x14ac:dyDescent="0.25">
      <c r="A46" s="352"/>
      <c r="B46" s="353"/>
      <c r="C46" s="379"/>
      <c r="D46" s="11"/>
      <c r="E46" s="67"/>
      <c r="F46" s="13"/>
      <c r="G46" s="381"/>
      <c r="H46" s="67">
        <v>0</v>
      </c>
      <c r="I46" s="67">
        <v>0</v>
      </c>
      <c r="J46" s="67">
        <v>0</v>
      </c>
      <c r="K46" s="67">
        <v>0</v>
      </c>
      <c r="L46" s="320"/>
      <c r="M46" s="67"/>
      <c r="N46" s="67"/>
      <c r="O46" s="67"/>
      <c r="P46" s="67"/>
      <c r="Q46" s="67"/>
      <c r="R46" s="67"/>
    </row>
    <row r="47" spans="1:18" ht="55.9" customHeight="1" x14ac:dyDescent="0.25">
      <c r="A47" s="354" t="s">
        <v>200</v>
      </c>
      <c r="B47" s="355"/>
      <c r="C47" s="386"/>
      <c r="D47" s="11"/>
      <c r="E47" s="387"/>
      <c r="F47" s="13"/>
      <c r="G47" s="381"/>
      <c r="H47" s="67">
        <v>0</v>
      </c>
      <c r="I47" s="67">
        <v>1</v>
      </c>
      <c r="J47" s="67">
        <v>1</v>
      </c>
      <c r="K47" s="67">
        <v>0</v>
      </c>
      <c r="L47" s="67"/>
      <c r="M47" s="67"/>
      <c r="N47" s="67"/>
      <c r="O47" s="67"/>
      <c r="P47" s="67"/>
      <c r="Q47" s="67"/>
      <c r="R47" s="383"/>
    </row>
    <row r="48" spans="1:18" ht="54" customHeight="1" x14ac:dyDescent="0.25">
      <c r="A48" s="352"/>
      <c r="B48" s="353"/>
      <c r="C48" s="386"/>
      <c r="D48" s="11"/>
      <c r="E48" s="387"/>
      <c r="F48" s="13"/>
      <c r="G48" s="381"/>
      <c r="H48" s="67">
        <v>0</v>
      </c>
      <c r="I48" s="67">
        <v>0</v>
      </c>
      <c r="J48" s="67">
        <v>0</v>
      </c>
      <c r="K48" s="67">
        <v>0</v>
      </c>
      <c r="L48" s="67"/>
      <c r="M48" s="67"/>
      <c r="N48" s="67"/>
      <c r="O48" s="67"/>
      <c r="P48" s="67"/>
      <c r="Q48" s="67"/>
      <c r="R48" s="383"/>
    </row>
    <row r="49" spans="1:18" ht="78" customHeight="1" x14ac:dyDescent="0.25">
      <c r="A49" s="388" t="s">
        <v>201</v>
      </c>
      <c r="B49" s="355"/>
      <c r="C49" s="11" t="s">
        <v>112</v>
      </c>
      <c r="D49" s="73">
        <v>30</v>
      </c>
      <c r="E49" s="73"/>
      <c r="F49" s="43"/>
      <c r="G49" s="389"/>
      <c r="H49" s="73">
        <v>1</v>
      </c>
      <c r="I49" s="73">
        <v>2</v>
      </c>
      <c r="J49" s="73">
        <v>2</v>
      </c>
      <c r="K49" s="73">
        <v>1</v>
      </c>
      <c r="L49" s="390"/>
      <c r="M49" s="383"/>
      <c r="N49" s="383"/>
      <c r="O49" s="383"/>
      <c r="P49" s="383"/>
      <c r="Q49" s="383"/>
      <c r="R49" s="383"/>
    </row>
    <row r="50" spans="1:18" ht="52.9" customHeight="1" x14ac:dyDescent="0.25">
      <c r="A50" s="391"/>
      <c r="B50" s="385"/>
      <c r="C50" s="11" t="s">
        <v>202</v>
      </c>
      <c r="D50" s="73">
        <v>25</v>
      </c>
      <c r="E50" s="392"/>
      <c r="F50" s="393"/>
      <c r="G50" s="394"/>
      <c r="H50" s="73">
        <v>1</v>
      </c>
      <c r="I50" s="73">
        <v>2</v>
      </c>
      <c r="J50" s="73">
        <v>2</v>
      </c>
      <c r="K50" s="73">
        <v>1</v>
      </c>
      <c r="L50" s="395"/>
      <c r="M50" s="396"/>
      <c r="N50" s="396"/>
      <c r="O50" s="396"/>
      <c r="P50" s="396"/>
      <c r="Q50" s="396"/>
      <c r="R50" s="396"/>
    </row>
    <row r="51" spans="1:18" ht="57.75" customHeight="1" x14ac:dyDescent="0.25">
      <c r="A51" s="397" t="s">
        <v>203</v>
      </c>
      <c r="B51" s="398"/>
      <c r="C51" s="386"/>
      <c r="D51" s="11" t="s">
        <v>204</v>
      </c>
      <c r="E51" s="387"/>
      <c r="F51" s="13"/>
      <c r="G51" s="381"/>
      <c r="H51" s="387">
        <v>1</v>
      </c>
      <c r="I51" s="67">
        <v>0</v>
      </c>
      <c r="J51" s="67">
        <v>0</v>
      </c>
      <c r="K51" s="67">
        <v>0</v>
      </c>
      <c r="L51" s="67"/>
      <c r="M51" s="67"/>
      <c r="N51" s="67"/>
      <c r="O51" s="67"/>
      <c r="P51" s="67"/>
      <c r="Q51" s="67"/>
      <c r="R51" s="67"/>
    </row>
    <row r="52" spans="1:18" ht="66" customHeight="1" x14ac:dyDescent="0.25">
      <c r="A52" s="399"/>
      <c r="B52" s="400"/>
      <c r="C52" s="386"/>
      <c r="D52" s="11" t="s">
        <v>205</v>
      </c>
      <c r="E52" s="67"/>
      <c r="F52" s="401"/>
      <c r="G52" s="381"/>
      <c r="H52" s="67">
        <v>1</v>
      </c>
      <c r="I52" s="67">
        <v>0</v>
      </c>
      <c r="J52" s="67">
        <v>0</v>
      </c>
      <c r="K52" s="67">
        <v>0</v>
      </c>
      <c r="L52" s="67"/>
      <c r="M52" s="67"/>
      <c r="N52" s="67"/>
      <c r="O52" s="67"/>
      <c r="P52" s="67"/>
      <c r="Q52" s="67"/>
      <c r="R52" s="67"/>
    </row>
    <row r="53" spans="1:18" ht="46.9" customHeight="1" x14ac:dyDescent="0.25">
      <c r="A53" s="402"/>
      <c r="B53" s="402"/>
      <c r="C53" s="402"/>
      <c r="D53" s="402"/>
      <c r="E53" s="402"/>
      <c r="F53" s="402"/>
      <c r="G53" s="402"/>
      <c r="H53" s="402"/>
      <c r="I53" s="402"/>
      <c r="J53" s="402"/>
      <c r="K53" s="402"/>
      <c r="L53" s="402"/>
      <c r="M53" s="402"/>
      <c r="N53" s="402"/>
      <c r="O53" s="402"/>
      <c r="P53" s="402"/>
      <c r="Q53" s="402"/>
      <c r="R53" s="402"/>
    </row>
    <row r="54" spans="1:18" ht="4.1500000000000004" customHeight="1" thickBot="1" x14ac:dyDescent="0.3">
      <c r="A54" s="402"/>
      <c r="B54" s="402"/>
      <c r="C54" s="402"/>
      <c r="D54" s="402"/>
      <c r="E54" s="402"/>
      <c r="F54" s="402"/>
      <c r="G54" s="402"/>
      <c r="H54" s="402"/>
      <c r="I54" s="402"/>
      <c r="J54" s="402"/>
      <c r="K54" s="402"/>
      <c r="L54" s="402"/>
      <c r="M54" s="402"/>
      <c r="N54" s="402"/>
      <c r="O54" s="402"/>
      <c r="P54" s="402"/>
      <c r="Q54" s="402"/>
      <c r="R54" s="402"/>
    </row>
    <row r="55" spans="1:18" ht="42.6" hidden="1" customHeight="1" thickBot="1" x14ac:dyDescent="0.3">
      <c r="A55" s="402"/>
      <c r="B55" s="402"/>
      <c r="C55" s="402"/>
      <c r="D55" s="402"/>
      <c r="E55" s="402"/>
      <c r="F55" s="402"/>
      <c r="G55" s="402"/>
      <c r="H55" s="402"/>
      <c r="I55" s="402"/>
      <c r="J55" s="402"/>
      <c r="K55" s="402"/>
      <c r="L55" s="402"/>
      <c r="M55" s="402"/>
      <c r="N55" s="402"/>
      <c r="O55" s="402"/>
      <c r="P55" s="402"/>
      <c r="Q55" s="402"/>
      <c r="R55" s="402"/>
    </row>
    <row r="56" spans="1:18" ht="16.5" thickTop="1" x14ac:dyDescent="0.25">
      <c r="A56" s="307" t="s">
        <v>154</v>
      </c>
      <c r="B56" s="308" t="s">
        <v>153</v>
      </c>
      <c r="C56" s="308"/>
      <c r="D56" s="309" t="s">
        <v>152</v>
      </c>
      <c r="E56" s="309" t="s">
        <v>151</v>
      </c>
      <c r="F56" s="309" t="s">
        <v>150</v>
      </c>
      <c r="G56" s="309" t="s">
        <v>149</v>
      </c>
      <c r="H56" s="309" t="s">
        <v>148</v>
      </c>
      <c r="I56" s="309"/>
      <c r="J56" s="309"/>
      <c r="K56" s="309"/>
      <c r="L56" s="308" t="s">
        <v>38</v>
      </c>
      <c r="M56" s="308" t="s">
        <v>37</v>
      </c>
      <c r="N56" s="308"/>
      <c r="O56" s="308"/>
      <c r="P56" s="308"/>
      <c r="Q56" s="308"/>
      <c r="R56" s="311"/>
    </row>
    <row r="57" spans="1:18" ht="31.5" x14ac:dyDescent="0.25">
      <c r="A57" s="312"/>
      <c r="B57" s="313"/>
      <c r="C57" s="313"/>
      <c r="D57" s="314"/>
      <c r="E57" s="314"/>
      <c r="F57" s="314"/>
      <c r="G57" s="314"/>
      <c r="H57" s="315" t="s">
        <v>21</v>
      </c>
      <c r="I57" s="315" t="s">
        <v>20</v>
      </c>
      <c r="J57" s="315" t="s">
        <v>139</v>
      </c>
      <c r="K57" s="315" t="s">
        <v>18</v>
      </c>
      <c r="L57" s="313"/>
      <c r="M57" s="313"/>
      <c r="N57" s="313"/>
      <c r="O57" s="313"/>
      <c r="P57" s="313"/>
      <c r="Q57" s="313"/>
      <c r="R57" s="317"/>
    </row>
    <row r="58" spans="1:18" ht="116.45" customHeight="1" thickBot="1" x14ac:dyDescent="0.3">
      <c r="A58" s="403" t="s">
        <v>206</v>
      </c>
      <c r="B58" s="404" t="s">
        <v>207</v>
      </c>
      <c r="C58" s="404"/>
      <c r="D58" s="405" t="s">
        <v>208</v>
      </c>
      <c r="E58" s="406" t="s">
        <v>209</v>
      </c>
      <c r="F58" s="406"/>
      <c r="G58" s="406"/>
      <c r="H58" s="406"/>
      <c r="I58" s="406"/>
      <c r="J58" s="406"/>
      <c r="K58" s="406"/>
      <c r="L58" s="407"/>
      <c r="M58" s="408"/>
      <c r="N58" s="408"/>
      <c r="O58" s="408"/>
      <c r="P58" s="408"/>
      <c r="Q58" s="408"/>
      <c r="R58" s="409"/>
    </row>
    <row r="59" spans="1:18" ht="16.5" thickTop="1" x14ac:dyDescent="0.25">
      <c r="A59" s="410"/>
      <c r="B59" s="410"/>
      <c r="C59" s="410"/>
      <c r="D59" s="410"/>
      <c r="E59" s="410"/>
      <c r="F59" s="410"/>
      <c r="G59" s="410"/>
      <c r="H59" s="410"/>
      <c r="I59" s="410"/>
      <c r="J59" s="410"/>
      <c r="K59" s="410"/>
      <c r="L59" s="410"/>
      <c r="M59" s="411"/>
      <c r="N59" s="412"/>
      <c r="O59" s="412"/>
      <c r="P59" s="412"/>
      <c r="Q59" s="412"/>
      <c r="R59" s="413"/>
    </row>
    <row r="60" spans="1:18" ht="15.75" x14ac:dyDescent="0.25">
      <c r="A60" s="414" t="s">
        <v>147</v>
      </c>
      <c r="B60" s="415"/>
      <c r="C60" s="415"/>
      <c r="D60" s="415"/>
      <c r="E60" s="415"/>
      <c r="F60" s="415"/>
      <c r="G60" s="415"/>
      <c r="H60" s="415"/>
      <c r="I60" s="415"/>
      <c r="J60" s="415"/>
      <c r="K60" s="415"/>
      <c r="L60" s="415"/>
      <c r="M60" s="415"/>
      <c r="N60" s="415"/>
      <c r="O60" s="415"/>
      <c r="P60" s="415"/>
      <c r="Q60" s="415"/>
      <c r="R60" s="416"/>
    </row>
    <row r="61" spans="1:18" ht="15.75" x14ac:dyDescent="0.25">
      <c r="A61" s="417" t="s">
        <v>146</v>
      </c>
      <c r="B61" s="418"/>
      <c r="C61" s="419" t="s">
        <v>145</v>
      </c>
      <c r="D61" s="419" t="s">
        <v>29</v>
      </c>
      <c r="E61" s="419"/>
      <c r="F61" s="419"/>
      <c r="G61" s="419"/>
      <c r="H61" s="419" t="s">
        <v>144</v>
      </c>
      <c r="I61" s="419"/>
      <c r="J61" s="419"/>
      <c r="K61" s="419"/>
      <c r="L61" s="418" t="s">
        <v>143</v>
      </c>
      <c r="M61" s="419" t="s">
        <v>142</v>
      </c>
      <c r="N61" s="419"/>
      <c r="O61" s="419"/>
      <c r="P61" s="419"/>
      <c r="Q61" s="419"/>
      <c r="R61" s="420"/>
    </row>
    <row r="62" spans="1:18" ht="24" customHeight="1" x14ac:dyDescent="0.25">
      <c r="A62" s="417"/>
      <c r="B62" s="418"/>
      <c r="C62" s="421"/>
      <c r="D62" s="422" t="s">
        <v>141</v>
      </c>
      <c r="E62" s="422" t="s">
        <v>24</v>
      </c>
      <c r="F62" s="422" t="s">
        <v>140</v>
      </c>
      <c r="G62" s="422" t="s">
        <v>22</v>
      </c>
      <c r="H62" s="422" t="s">
        <v>21</v>
      </c>
      <c r="I62" s="422" t="s">
        <v>20</v>
      </c>
      <c r="J62" s="422" t="s">
        <v>139</v>
      </c>
      <c r="K62" s="422" t="s">
        <v>18</v>
      </c>
      <c r="L62" s="423"/>
      <c r="M62" s="424" t="s">
        <v>17</v>
      </c>
      <c r="N62" s="424" t="s">
        <v>16</v>
      </c>
      <c r="O62" s="424" t="s">
        <v>15</v>
      </c>
      <c r="P62" s="424" t="s">
        <v>14</v>
      </c>
      <c r="Q62" s="424" t="s">
        <v>13</v>
      </c>
      <c r="R62" s="425" t="s">
        <v>12</v>
      </c>
    </row>
    <row r="63" spans="1:18" ht="64.150000000000006" customHeight="1" x14ac:dyDescent="0.25">
      <c r="A63" s="426" t="s">
        <v>210</v>
      </c>
      <c r="B63" s="427"/>
      <c r="C63" s="344"/>
      <c r="D63" s="373" t="s">
        <v>211</v>
      </c>
      <c r="E63" s="344">
        <v>5</v>
      </c>
      <c r="F63" s="344">
        <v>20000</v>
      </c>
      <c r="G63" s="344">
        <v>60000</v>
      </c>
      <c r="H63" s="344">
        <v>0</v>
      </c>
      <c r="I63" s="344">
        <v>2</v>
      </c>
      <c r="J63" s="375">
        <v>2</v>
      </c>
      <c r="K63" s="428">
        <v>1</v>
      </c>
      <c r="L63" s="376"/>
      <c r="M63" s="376"/>
      <c r="N63" s="376"/>
      <c r="O63" s="376"/>
      <c r="P63" s="376"/>
      <c r="Q63" s="429"/>
      <c r="R63" s="429"/>
    </row>
    <row r="64" spans="1:18" ht="64.150000000000006" customHeight="1" x14ac:dyDescent="0.25">
      <c r="A64" s="430"/>
      <c r="B64" s="431"/>
      <c r="C64" s="344"/>
      <c r="D64" s="432" t="s">
        <v>138</v>
      </c>
      <c r="E64" s="321">
        <v>60</v>
      </c>
      <c r="F64" s="433">
        <v>136.6</v>
      </c>
      <c r="G64" s="321"/>
      <c r="H64" s="321">
        <v>0</v>
      </c>
      <c r="I64" s="321">
        <v>2</v>
      </c>
      <c r="J64" s="340">
        <v>2</v>
      </c>
      <c r="K64" s="359">
        <v>1</v>
      </c>
      <c r="L64" s="376"/>
      <c r="M64" s="376"/>
      <c r="N64" s="376"/>
      <c r="O64" s="376"/>
      <c r="P64" s="376"/>
      <c r="Q64" s="429"/>
      <c r="R64" s="429"/>
    </row>
    <row r="65" spans="1:18" ht="54.6" customHeight="1" x14ac:dyDescent="0.25">
      <c r="A65" s="434"/>
      <c r="B65" s="435"/>
      <c r="C65" s="321"/>
      <c r="D65" s="432" t="s">
        <v>212</v>
      </c>
      <c r="E65" s="321">
        <v>50</v>
      </c>
      <c r="F65" s="433"/>
      <c r="G65" s="321"/>
      <c r="H65" s="321">
        <v>0</v>
      </c>
      <c r="I65" s="321">
        <v>2</v>
      </c>
      <c r="J65" s="340">
        <v>2</v>
      </c>
      <c r="K65" s="359">
        <v>1</v>
      </c>
      <c r="L65" s="341"/>
      <c r="M65" s="341"/>
      <c r="N65" s="341"/>
      <c r="O65" s="341"/>
      <c r="P65" s="341"/>
      <c r="Q65" s="429"/>
      <c r="R65" s="429"/>
    </row>
    <row r="66" spans="1:18" ht="15.75" x14ac:dyDescent="0.25">
      <c r="A66" s="436"/>
      <c r="B66" s="436"/>
      <c r="C66" s="436"/>
      <c r="D66" s="436"/>
      <c r="E66" s="436"/>
      <c r="F66" s="436"/>
      <c r="G66" s="436"/>
      <c r="H66" s="436"/>
      <c r="I66" s="436"/>
      <c r="J66" s="436"/>
      <c r="K66" s="437"/>
      <c r="L66" s="438"/>
      <c r="M66" s="439"/>
      <c r="N66" s="439"/>
      <c r="O66" s="439"/>
      <c r="P66" s="439"/>
      <c r="Q66" s="439"/>
      <c r="R66" s="439"/>
    </row>
    <row r="67" spans="1:18" ht="16.5" thickBot="1" x14ac:dyDescent="0.3">
      <c r="A67" s="305" t="s">
        <v>155</v>
      </c>
      <c r="B67" s="305"/>
      <c r="C67" s="305"/>
      <c r="D67" s="305"/>
      <c r="E67" s="305"/>
      <c r="F67" s="305"/>
      <c r="G67" s="305"/>
      <c r="H67" s="305"/>
      <c r="I67" s="305"/>
      <c r="J67" s="305"/>
      <c r="K67" s="305"/>
      <c r="L67" s="305"/>
      <c r="M67" s="305"/>
      <c r="N67" s="305"/>
      <c r="O67" s="305"/>
      <c r="P67" s="305"/>
      <c r="Q67" s="305"/>
      <c r="R67" s="305"/>
    </row>
    <row r="68" spans="1:18" ht="16.5" thickTop="1" x14ac:dyDescent="0.25">
      <c r="A68" s="307" t="s">
        <v>154</v>
      </c>
      <c r="B68" s="308" t="s">
        <v>153</v>
      </c>
      <c r="C68" s="308"/>
      <c r="D68" s="309" t="s">
        <v>152</v>
      </c>
      <c r="E68" s="309" t="s">
        <v>151</v>
      </c>
      <c r="F68" s="309" t="s">
        <v>150</v>
      </c>
      <c r="G68" s="309" t="s">
        <v>149</v>
      </c>
      <c r="H68" s="309" t="s">
        <v>148</v>
      </c>
      <c r="I68" s="309"/>
      <c r="J68" s="309"/>
      <c r="K68" s="309"/>
      <c r="L68" s="308" t="s">
        <v>38</v>
      </c>
      <c r="M68" s="308" t="s">
        <v>37</v>
      </c>
      <c r="N68" s="308"/>
      <c r="O68" s="308"/>
      <c r="P68" s="308"/>
      <c r="Q68" s="308"/>
      <c r="R68" s="311"/>
    </row>
    <row r="69" spans="1:18" ht="31.5" x14ac:dyDescent="0.25">
      <c r="A69" s="312"/>
      <c r="B69" s="313"/>
      <c r="C69" s="313"/>
      <c r="D69" s="314"/>
      <c r="E69" s="314"/>
      <c r="F69" s="314"/>
      <c r="G69" s="314"/>
      <c r="H69" s="315" t="s">
        <v>21</v>
      </c>
      <c r="I69" s="315" t="s">
        <v>20</v>
      </c>
      <c r="J69" s="315" t="s">
        <v>139</v>
      </c>
      <c r="K69" s="315" t="s">
        <v>18</v>
      </c>
      <c r="L69" s="313"/>
      <c r="M69" s="313"/>
      <c r="N69" s="313"/>
      <c r="O69" s="313"/>
      <c r="P69" s="313"/>
      <c r="Q69" s="313"/>
      <c r="R69" s="317"/>
    </row>
    <row r="70" spans="1:18" ht="83.45" customHeight="1" thickBot="1" x14ac:dyDescent="0.3">
      <c r="A70" s="440" t="s">
        <v>213</v>
      </c>
      <c r="B70" s="441" t="s">
        <v>214</v>
      </c>
      <c r="C70" s="441"/>
      <c r="D70" s="442"/>
      <c r="E70" s="443"/>
      <c r="F70" s="443"/>
      <c r="G70" s="443"/>
      <c r="H70" s="444"/>
      <c r="I70" s="444"/>
      <c r="J70" s="444"/>
      <c r="K70" s="445"/>
      <c r="L70" s="446"/>
      <c r="M70" s="323"/>
      <c r="N70" s="323"/>
      <c r="O70" s="323"/>
      <c r="P70" s="323"/>
      <c r="Q70" s="323"/>
      <c r="R70" s="324"/>
    </row>
    <row r="71" spans="1:18" ht="16.5" thickTop="1" x14ac:dyDescent="0.25">
      <c r="A71" s="325"/>
      <c r="B71" s="326"/>
      <c r="C71" s="326"/>
      <c r="D71" s="326"/>
      <c r="E71" s="326"/>
      <c r="F71" s="326"/>
      <c r="G71" s="326"/>
      <c r="H71" s="326"/>
      <c r="I71" s="326"/>
      <c r="J71" s="326"/>
      <c r="K71" s="326"/>
      <c r="L71" s="326"/>
      <c r="M71" s="326"/>
      <c r="N71" s="326"/>
      <c r="O71" s="326"/>
      <c r="P71" s="326"/>
      <c r="Q71" s="326"/>
      <c r="R71" s="447"/>
    </row>
    <row r="72" spans="1:18" ht="15.75" x14ac:dyDescent="0.25">
      <c r="A72" s="330" t="s">
        <v>147</v>
      </c>
      <c r="B72" s="331"/>
      <c r="C72" s="331"/>
      <c r="D72" s="331"/>
      <c r="E72" s="331"/>
      <c r="F72" s="331"/>
      <c r="G72" s="331"/>
      <c r="H72" s="331"/>
      <c r="I72" s="331"/>
      <c r="J72" s="331"/>
      <c r="K72" s="331"/>
      <c r="L72" s="331"/>
      <c r="M72" s="331"/>
      <c r="N72" s="331"/>
      <c r="O72" s="331"/>
      <c r="P72" s="331"/>
      <c r="Q72" s="331"/>
      <c r="R72" s="448"/>
    </row>
    <row r="73" spans="1:18" ht="15.75" x14ac:dyDescent="0.25">
      <c r="A73" s="312" t="s">
        <v>146</v>
      </c>
      <c r="B73" s="313"/>
      <c r="C73" s="314" t="s">
        <v>145</v>
      </c>
      <c r="D73" s="314" t="s">
        <v>29</v>
      </c>
      <c r="E73" s="314"/>
      <c r="F73" s="314"/>
      <c r="G73" s="314"/>
      <c r="H73" s="314" t="s">
        <v>144</v>
      </c>
      <c r="I73" s="314"/>
      <c r="J73" s="314"/>
      <c r="K73" s="314"/>
      <c r="L73" s="313" t="s">
        <v>143</v>
      </c>
      <c r="M73" s="314" t="s">
        <v>142</v>
      </c>
      <c r="N73" s="314"/>
      <c r="O73" s="314"/>
      <c r="P73" s="314"/>
      <c r="Q73" s="314"/>
      <c r="R73" s="334"/>
    </row>
    <row r="74" spans="1:18" ht="47.25" x14ac:dyDescent="0.25">
      <c r="A74" s="312"/>
      <c r="B74" s="313"/>
      <c r="C74" s="314"/>
      <c r="D74" s="315" t="s">
        <v>141</v>
      </c>
      <c r="E74" s="315" t="s">
        <v>24</v>
      </c>
      <c r="F74" s="315" t="s">
        <v>140</v>
      </c>
      <c r="G74" s="315" t="s">
        <v>22</v>
      </c>
      <c r="H74" s="315" t="s">
        <v>21</v>
      </c>
      <c r="I74" s="315" t="s">
        <v>20</v>
      </c>
      <c r="J74" s="315" t="s">
        <v>139</v>
      </c>
      <c r="K74" s="315" t="s">
        <v>18</v>
      </c>
      <c r="L74" s="313"/>
      <c r="M74" s="335" t="s">
        <v>17</v>
      </c>
      <c r="N74" s="335" t="s">
        <v>16</v>
      </c>
      <c r="O74" s="335" t="s">
        <v>15</v>
      </c>
      <c r="P74" s="335" t="s">
        <v>14</v>
      </c>
      <c r="Q74" s="335" t="s">
        <v>13</v>
      </c>
      <c r="R74" s="336" t="s">
        <v>12</v>
      </c>
    </row>
    <row r="75" spans="1:18" ht="31.15" customHeight="1" x14ac:dyDescent="0.25">
      <c r="A75" s="449" t="s">
        <v>215</v>
      </c>
      <c r="B75" s="449"/>
      <c r="C75" s="339"/>
      <c r="D75" s="339"/>
      <c r="E75" s="339"/>
      <c r="F75" s="339"/>
      <c r="G75" s="339"/>
      <c r="H75" s="339"/>
      <c r="I75" s="339"/>
      <c r="J75" s="339">
        <v>1</v>
      </c>
      <c r="K75" s="340"/>
      <c r="L75" s="341"/>
      <c r="M75" s="341"/>
      <c r="N75" s="341"/>
      <c r="O75" s="341"/>
      <c r="P75" s="341"/>
      <c r="Q75" s="341"/>
      <c r="R75" s="365"/>
    </row>
    <row r="76" spans="1:18" ht="34.9" customHeight="1" x14ac:dyDescent="0.25">
      <c r="A76" s="449"/>
      <c r="B76" s="449"/>
      <c r="C76" s="339"/>
      <c r="D76" s="339"/>
      <c r="E76" s="339"/>
      <c r="F76" s="339"/>
      <c r="G76" s="67">
        <v>0</v>
      </c>
      <c r="H76" s="67">
        <v>0</v>
      </c>
      <c r="I76" s="67">
        <v>0</v>
      </c>
      <c r="J76" s="339">
        <v>1</v>
      </c>
      <c r="K76" s="340"/>
      <c r="L76" s="341"/>
      <c r="M76" s="341"/>
      <c r="N76" s="341"/>
      <c r="O76" s="341"/>
      <c r="P76" s="341"/>
      <c r="Q76" s="341"/>
      <c r="R76" s="365"/>
    </row>
    <row r="77" spans="1:18" ht="47.45" customHeight="1" x14ac:dyDescent="0.25">
      <c r="A77" s="349" t="s">
        <v>216</v>
      </c>
      <c r="B77" s="350"/>
      <c r="C77" s="450"/>
      <c r="D77" s="11" t="s">
        <v>217</v>
      </c>
      <c r="E77" s="15">
        <v>30</v>
      </c>
      <c r="F77" s="433">
        <v>136.6</v>
      </c>
      <c r="G77" s="67">
        <v>0</v>
      </c>
      <c r="H77" s="67">
        <v>3</v>
      </c>
      <c r="I77" s="67">
        <v>3</v>
      </c>
      <c r="J77" s="451">
        <v>0</v>
      </c>
      <c r="K77" s="67"/>
      <c r="L77" s="67"/>
      <c r="M77" s="67"/>
      <c r="N77" s="67"/>
      <c r="O77" s="67"/>
      <c r="P77" s="67"/>
      <c r="Q77" s="67"/>
      <c r="R77" s="67"/>
    </row>
    <row r="78" spans="1:18" ht="70.900000000000006" customHeight="1" x14ac:dyDescent="0.25">
      <c r="A78" s="352"/>
      <c r="B78" s="353"/>
      <c r="C78" s="452"/>
      <c r="D78" s="11" t="s">
        <v>218</v>
      </c>
      <c r="E78" s="15">
        <v>25</v>
      </c>
      <c r="F78" s="453"/>
      <c r="G78" s="67">
        <v>0</v>
      </c>
      <c r="H78" s="67">
        <v>3</v>
      </c>
      <c r="I78" s="67">
        <v>3</v>
      </c>
      <c r="J78" s="454">
        <v>0</v>
      </c>
      <c r="K78" s="67"/>
      <c r="L78" s="67"/>
      <c r="M78" s="67"/>
      <c r="N78" s="67"/>
      <c r="O78" s="67"/>
      <c r="P78" s="67"/>
      <c r="Q78" s="67"/>
      <c r="R78" s="67"/>
    </row>
    <row r="79" spans="1:18" ht="46.9" customHeight="1" x14ac:dyDescent="0.25">
      <c r="A79" s="455" t="s">
        <v>219</v>
      </c>
      <c r="B79" s="456"/>
      <c r="C79" s="457"/>
      <c r="D79" s="11" t="s">
        <v>217</v>
      </c>
      <c r="E79" s="15">
        <v>36</v>
      </c>
      <c r="F79" s="433">
        <v>136.6</v>
      </c>
      <c r="G79" s="67">
        <v>0</v>
      </c>
      <c r="H79" s="67">
        <v>2</v>
      </c>
      <c r="I79" s="67">
        <v>2</v>
      </c>
      <c r="J79" s="67">
        <v>2</v>
      </c>
      <c r="K79" s="67"/>
      <c r="L79" s="67"/>
      <c r="M79" s="67"/>
      <c r="N79" s="67"/>
      <c r="O79" s="67"/>
      <c r="P79" s="67"/>
      <c r="Q79" s="67"/>
      <c r="R79" s="67"/>
    </row>
    <row r="80" spans="1:18" ht="50.45" customHeight="1" x14ac:dyDescent="0.25">
      <c r="A80" s="458"/>
      <c r="B80" s="459"/>
      <c r="C80" s="460"/>
      <c r="D80" s="11" t="s">
        <v>218</v>
      </c>
      <c r="E80" s="15">
        <v>30</v>
      </c>
      <c r="F80" s="13"/>
      <c r="G80" s="67">
        <v>0</v>
      </c>
      <c r="H80" s="67">
        <v>2</v>
      </c>
      <c r="I80" s="67">
        <v>2</v>
      </c>
      <c r="J80" s="67">
        <v>2</v>
      </c>
      <c r="K80" s="67"/>
      <c r="L80" s="67"/>
      <c r="M80" s="67"/>
      <c r="N80" s="67"/>
      <c r="O80" s="67"/>
      <c r="P80" s="67"/>
      <c r="Q80" s="67"/>
      <c r="R80" s="67"/>
    </row>
    <row r="81" spans="1:18" ht="15.75" x14ac:dyDescent="0.25">
      <c r="A81" s="1"/>
      <c r="B81" s="1"/>
      <c r="C81" s="1"/>
      <c r="D81" s="1"/>
      <c r="E81" s="1"/>
      <c r="F81" s="1"/>
      <c r="G81" s="1"/>
      <c r="H81" s="1"/>
      <c r="I81" s="1"/>
      <c r="J81" s="1"/>
      <c r="K81" s="1"/>
      <c r="L81" s="1"/>
      <c r="M81" s="1"/>
      <c r="N81" s="1"/>
      <c r="O81" s="1"/>
      <c r="P81" s="1"/>
      <c r="Q81" s="1"/>
      <c r="R81" s="1"/>
    </row>
    <row r="82" spans="1:18" ht="1.9" customHeight="1" thickBot="1" x14ac:dyDescent="0.3">
      <c r="A82" s="305" t="s">
        <v>155</v>
      </c>
      <c r="B82" s="305"/>
      <c r="C82" s="305"/>
      <c r="D82" s="305"/>
      <c r="E82" s="305"/>
      <c r="F82" s="305"/>
      <c r="G82" s="305"/>
      <c r="H82" s="305"/>
      <c r="I82" s="305"/>
      <c r="J82" s="305"/>
      <c r="K82" s="305"/>
      <c r="L82" s="305"/>
      <c r="M82" s="305"/>
      <c r="N82" s="305"/>
      <c r="O82" s="305"/>
      <c r="P82" s="305"/>
      <c r="Q82" s="305"/>
      <c r="R82" s="305"/>
    </row>
    <row r="83" spans="1:18" ht="16.5" thickTop="1" x14ac:dyDescent="0.25">
      <c r="A83" s="307" t="s">
        <v>154</v>
      </c>
      <c r="B83" s="308" t="s">
        <v>153</v>
      </c>
      <c r="C83" s="308"/>
      <c r="D83" s="309" t="s">
        <v>152</v>
      </c>
      <c r="E83" s="309" t="s">
        <v>151</v>
      </c>
      <c r="F83" s="309" t="s">
        <v>150</v>
      </c>
      <c r="G83" s="309" t="s">
        <v>149</v>
      </c>
      <c r="H83" s="309" t="s">
        <v>148</v>
      </c>
      <c r="I83" s="309"/>
      <c r="J83" s="309"/>
      <c r="K83" s="309"/>
      <c r="L83" s="308" t="s">
        <v>38</v>
      </c>
      <c r="M83" s="308" t="s">
        <v>37</v>
      </c>
      <c r="N83" s="308"/>
      <c r="O83" s="308"/>
      <c r="P83" s="308"/>
      <c r="Q83" s="308"/>
      <c r="R83" s="311"/>
    </row>
    <row r="84" spans="1:18" ht="31.5" x14ac:dyDescent="0.25">
      <c r="A84" s="312"/>
      <c r="B84" s="313"/>
      <c r="C84" s="313"/>
      <c r="D84" s="314"/>
      <c r="E84" s="314"/>
      <c r="F84" s="314"/>
      <c r="G84" s="314"/>
      <c r="H84" s="315" t="s">
        <v>21</v>
      </c>
      <c r="I84" s="315" t="s">
        <v>20</v>
      </c>
      <c r="J84" s="315" t="s">
        <v>139</v>
      </c>
      <c r="K84" s="315" t="s">
        <v>18</v>
      </c>
      <c r="L84" s="313"/>
      <c r="M84" s="313"/>
      <c r="N84" s="313"/>
      <c r="O84" s="313"/>
      <c r="P84" s="313"/>
      <c r="Q84" s="313"/>
      <c r="R84" s="317"/>
    </row>
    <row r="85" spans="1:18" ht="91.9" customHeight="1" thickBot="1" x14ac:dyDescent="0.3">
      <c r="A85" s="461" t="s">
        <v>220</v>
      </c>
      <c r="B85" s="441"/>
      <c r="C85" s="441"/>
      <c r="D85" s="442"/>
      <c r="E85" s="443"/>
      <c r="F85" s="443"/>
      <c r="G85" s="443"/>
      <c r="H85" s="444"/>
      <c r="I85" s="444"/>
      <c r="J85" s="444"/>
      <c r="K85" s="445"/>
      <c r="L85" s="446"/>
      <c r="M85" s="323"/>
      <c r="N85" s="323"/>
      <c r="O85" s="323"/>
      <c r="P85" s="323"/>
      <c r="Q85" s="323"/>
      <c r="R85" s="324"/>
    </row>
    <row r="86" spans="1:18" ht="16.5" thickTop="1" x14ac:dyDescent="0.25">
      <c r="A86" s="325"/>
      <c r="B86" s="326"/>
      <c r="C86" s="326"/>
      <c r="D86" s="326"/>
      <c r="E86" s="326"/>
      <c r="F86" s="326"/>
      <c r="G86" s="326"/>
      <c r="H86" s="326"/>
      <c r="I86" s="326"/>
      <c r="J86" s="326"/>
      <c r="K86" s="326"/>
      <c r="L86" s="326"/>
      <c r="M86" s="326"/>
      <c r="N86" s="326"/>
      <c r="O86" s="326"/>
      <c r="P86" s="326"/>
      <c r="Q86" s="326"/>
      <c r="R86" s="447"/>
    </row>
    <row r="87" spans="1:18" ht="15.75" x14ac:dyDescent="0.25">
      <c r="A87" s="330" t="s">
        <v>147</v>
      </c>
      <c r="B87" s="331"/>
      <c r="C87" s="331"/>
      <c r="D87" s="331"/>
      <c r="E87" s="331"/>
      <c r="F87" s="331"/>
      <c r="G87" s="331"/>
      <c r="H87" s="331"/>
      <c r="I87" s="331"/>
      <c r="J87" s="331"/>
      <c r="K87" s="331"/>
      <c r="L87" s="331"/>
      <c r="M87" s="331"/>
      <c r="N87" s="331"/>
      <c r="O87" s="331"/>
      <c r="P87" s="331"/>
      <c r="Q87" s="331"/>
      <c r="R87" s="448"/>
    </row>
    <row r="88" spans="1:18" ht="15.75" x14ac:dyDescent="0.25">
      <c r="A88" s="312" t="s">
        <v>146</v>
      </c>
      <c r="B88" s="313"/>
      <c r="C88" s="314" t="s">
        <v>145</v>
      </c>
      <c r="D88" s="314" t="s">
        <v>29</v>
      </c>
      <c r="E88" s="314"/>
      <c r="F88" s="314"/>
      <c r="G88" s="314"/>
      <c r="H88" s="314" t="s">
        <v>144</v>
      </c>
      <c r="I88" s="314"/>
      <c r="J88" s="314"/>
      <c r="K88" s="314"/>
      <c r="L88" s="313" t="s">
        <v>143</v>
      </c>
      <c r="M88" s="314" t="s">
        <v>142</v>
      </c>
      <c r="N88" s="314"/>
      <c r="O88" s="314"/>
      <c r="P88" s="314"/>
      <c r="Q88" s="314"/>
      <c r="R88" s="334"/>
    </row>
    <row r="89" spans="1:18" ht="47.25" x14ac:dyDescent="0.25">
      <c r="A89" s="312"/>
      <c r="B89" s="313"/>
      <c r="C89" s="314"/>
      <c r="D89" s="315" t="s">
        <v>141</v>
      </c>
      <c r="E89" s="315" t="s">
        <v>24</v>
      </c>
      <c r="F89" s="315" t="s">
        <v>140</v>
      </c>
      <c r="G89" s="315" t="s">
        <v>22</v>
      </c>
      <c r="H89" s="315" t="s">
        <v>21</v>
      </c>
      <c r="I89" s="315" t="s">
        <v>20</v>
      </c>
      <c r="J89" s="315" t="s">
        <v>139</v>
      </c>
      <c r="K89" s="315" t="s">
        <v>18</v>
      </c>
      <c r="L89" s="313"/>
      <c r="M89" s="335" t="s">
        <v>17</v>
      </c>
      <c r="N89" s="335" t="s">
        <v>16</v>
      </c>
      <c r="O89" s="335" t="s">
        <v>15</v>
      </c>
      <c r="P89" s="335" t="s">
        <v>14</v>
      </c>
      <c r="Q89" s="335" t="s">
        <v>13</v>
      </c>
      <c r="R89" s="336" t="s">
        <v>12</v>
      </c>
    </row>
    <row r="90" spans="1:18" ht="43.9" customHeight="1" x14ac:dyDescent="0.25">
      <c r="A90" s="354" t="s">
        <v>221</v>
      </c>
      <c r="B90" s="355"/>
      <c r="C90" s="457"/>
      <c r="D90" s="11" t="s">
        <v>217</v>
      </c>
      <c r="E90" s="15">
        <v>36</v>
      </c>
      <c r="F90" s="433">
        <v>136.6</v>
      </c>
      <c r="G90" s="462"/>
      <c r="H90" s="67">
        <v>2</v>
      </c>
      <c r="I90" s="67">
        <v>2</v>
      </c>
      <c r="J90" s="67">
        <v>2</v>
      </c>
      <c r="K90" s="67"/>
      <c r="L90" s="320"/>
      <c r="M90" s="67"/>
      <c r="N90" s="67"/>
      <c r="O90" s="67"/>
      <c r="P90" s="67"/>
      <c r="Q90" s="67"/>
      <c r="R90" s="67"/>
    </row>
    <row r="91" spans="1:18" ht="29.45" customHeight="1" x14ac:dyDescent="0.25">
      <c r="A91" s="352"/>
      <c r="B91" s="353"/>
      <c r="C91" s="463"/>
      <c r="D91" s="11" t="s">
        <v>212</v>
      </c>
      <c r="E91" s="15">
        <v>25</v>
      </c>
      <c r="F91" s="464"/>
      <c r="G91" s="67"/>
      <c r="H91" s="67">
        <v>2</v>
      </c>
      <c r="I91" s="67">
        <v>2</v>
      </c>
      <c r="J91" s="67">
        <v>2</v>
      </c>
      <c r="K91" s="67"/>
      <c r="L91" s="320"/>
      <c r="M91" s="67"/>
      <c r="N91" s="67"/>
      <c r="O91" s="67"/>
      <c r="P91" s="67"/>
      <c r="Q91" s="67"/>
      <c r="R91" s="67"/>
    </row>
    <row r="92" spans="1:18" ht="15.6" hidden="1" customHeight="1" x14ac:dyDescent="0.25">
      <c r="A92" s="465"/>
      <c r="B92" s="466"/>
      <c r="C92" s="467"/>
      <c r="D92" s="44"/>
      <c r="E92" s="73"/>
      <c r="F92" s="468"/>
      <c r="G92" s="389"/>
      <c r="H92" s="389"/>
      <c r="I92" s="389"/>
      <c r="J92" s="389"/>
      <c r="K92" s="389"/>
      <c r="L92" s="469"/>
      <c r="M92" s="73"/>
      <c r="N92" s="73"/>
      <c r="O92" s="73"/>
      <c r="P92" s="73"/>
      <c r="Q92" s="73"/>
      <c r="R92" s="365"/>
    </row>
    <row r="93" spans="1:18" ht="10.15" customHeight="1" x14ac:dyDescent="0.25">
      <c r="A93" s="465"/>
      <c r="B93" s="466"/>
      <c r="C93" s="467"/>
      <c r="D93" s="44"/>
      <c r="E93" s="73"/>
      <c r="F93" s="468"/>
      <c r="G93" s="389"/>
      <c r="H93" s="389"/>
      <c r="I93" s="389"/>
      <c r="J93" s="389"/>
      <c r="K93" s="389"/>
      <c r="L93" s="469"/>
      <c r="M93" s="73"/>
      <c r="N93" s="73"/>
      <c r="O93" s="73"/>
      <c r="P93" s="73"/>
      <c r="Q93" s="73"/>
      <c r="R93" s="365"/>
    </row>
    <row r="94" spans="1:18" ht="40.9" customHeight="1" x14ac:dyDescent="0.25">
      <c r="A94" s="354" t="s">
        <v>222</v>
      </c>
      <c r="B94" s="355"/>
      <c r="C94" s="457"/>
      <c r="D94" s="11" t="s">
        <v>217</v>
      </c>
      <c r="E94" s="15">
        <v>24</v>
      </c>
      <c r="F94" s="433">
        <v>136.6</v>
      </c>
      <c r="G94" s="451"/>
      <c r="H94" s="451">
        <v>1</v>
      </c>
      <c r="I94" s="451">
        <v>2</v>
      </c>
      <c r="J94" s="451">
        <v>1</v>
      </c>
      <c r="K94" s="451"/>
      <c r="L94" s="320"/>
      <c r="M94" s="67"/>
      <c r="N94" s="67"/>
      <c r="O94" s="67"/>
      <c r="P94" s="67"/>
      <c r="Q94" s="67"/>
      <c r="R94" s="365"/>
    </row>
    <row r="95" spans="1:18" ht="52.15" customHeight="1" x14ac:dyDescent="0.25">
      <c r="A95" s="352"/>
      <c r="B95" s="353"/>
      <c r="C95" s="460"/>
      <c r="D95" s="11" t="s">
        <v>218</v>
      </c>
      <c r="E95" s="15">
        <v>20</v>
      </c>
      <c r="F95" s="433"/>
      <c r="G95" s="454"/>
      <c r="H95" s="454">
        <v>1</v>
      </c>
      <c r="I95" s="454">
        <v>2</v>
      </c>
      <c r="J95" s="454">
        <v>1</v>
      </c>
      <c r="K95" s="454"/>
      <c r="L95" s="320"/>
      <c r="M95" s="67"/>
      <c r="N95" s="67"/>
      <c r="O95" s="67"/>
      <c r="P95" s="67"/>
      <c r="Q95" s="67"/>
      <c r="R95" s="365"/>
    </row>
    <row r="96" spans="1:18" ht="15.6" hidden="1" customHeight="1" x14ac:dyDescent="0.25">
      <c r="A96" s="470"/>
      <c r="B96" s="471"/>
      <c r="C96" s="472"/>
      <c r="D96" s="44"/>
      <c r="E96" s="73"/>
      <c r="F96" s="43"/>
      <c r="G96" s="389"/>
      <c r="H96" s="389"/>
      <c r="I96" s="389"/>
      <c r="J96" s="389"/>
      <c r="K96" s="389"/>
      <c r="L96" s="73"/>
      <c r="M96" s="73"/>
      <c r="N96" s="73"/>
      <c r="O96" s="73"/>
      <c r="P96" s="73"/>
      <c r="Q96" s="73"/>
      <c r="R96" s="365"/>
    </row>
    <row r="97" spans="1:18" ht="16.5" thickBot="1" x14ac:dyDescent="0.3">
      <c r="A97" s="473"/>
      <c r="B97" s="474"/>
      <c r="C97" s="474"/>
      <c r="D97" s="474"/>
      <c r="E97" s="474"/>
      <c r="F97" s="474"/>
      <c r="G97" s="474"/>
      <c r="H97" s="474"/>
      <c r="I97" s="474"/>
      <c r="J97" s="474"/>
      <c r="K97" s="475"/>
      <c r="L97" s="476" t="s">
        <v>137</v>
      </c>
      <c r="M97" s="477"/>
      <c r="N97" s="477"/>
      <c r="O97" s="477"/>
      <c r="P97" s="477"/>
      <c r="Q97" s="477"/>
      <c r="R97" s="478"/>
    </row>
    <row r="98" spans="1:18" ht="17.25" thickTop="1" thickBot="1" x14ac:dyDescent="0.3">
      <c r="A98" s="305" t="s">
        <v>155</v>
      </c>
      <c r="B98" s="305"/>
      <c r="C98" s="305"/>
      <c r="D98" s="305"/>
      <c r="E98" s="305"/>
      <c r="F98" s="305"/>
      <c r="G98" s="305"/>
      <c r="H98" s="305"/>
      <c r="I98" s="305"/>
      <c r="J98" s="305"/>
      <c r="K98" s="305"/>
      <c r="L98" s="305"/>
      <c r="M98" s="305"/>
      <c r="N98" s="305"/>
      <c r="O98" s="305"/>
      <c r="P98" s="305"/>
      <c r="Q98" s="305"/>
      <c r="R98" s="305"/>
    </row>
    <row r="99" spans="1:18" ht="16.5" thickTop="1" x14ac:dyDescent="0.25">
      <c r="A99" s="307" t="s">
        <v>154</v>
      </c>
      <c r="B99" s="308" t="s">
        <v>153</v>
      </c>
      <c r="C99" s="308"/>
      <c r="D99" s="309" t="s">
        <v>152</v>
      </c>
      <c r="E99" s="309" t="s">
        <v>151</v>
      </c>
      <c r="F99" s="309" t="s">
        <v>150</v>
      </c>
      <c r="G99" s="309" t="s">
        <v>149</v>
      </c>
      <c r="H99" s="309" t="s">
        <v>148</v>
      </c>
      <c r="I99" s="309"/>
      <c r="J99" s="309"/>
      <c r="K99" s="309"/>
      <c r="L99" s="308" t="s">
        <v>38</v>
      </c>
      <c r="M99" s="308" t="s">
        <v>37</v>
      </c>
      <c r="N99" s="308"/>
      <c r="O99" s="308"/>
      <c r="P99" s="308"/>
      <c r="Q99" s="308"/>
      <c r="R99" s="311"/>
    </row>
    <row r="100" spans="1:18" ht="31.5" x14ac:dyDescent="0.25">
      <c r="A100" s="312"/>
      <c r="B100" s="313"/>
      <c r="C100" s="313"/>
      <c r="D100" s="314"/>
      <c r="E100" s="314"/>
      <c r="F100" s="314"/>
      <c r="G100" s="314"/>
      <c r="H100" s="315" t="s">
        <v>21</v>
      </c>
      <c r="I100" s="315" t="s">
        <v>20</v>
      </c>
      <c r="J100" s="315" t="s">
        <v>139</v>
      </c>
      <c r="K100" s="315" t="s">
        <v>18</v>
      </c>
      <c r="L100" s="313"/>
      <c r="M100" s="313"/>
      <c r="N100" s="313"/>
      <c r="O100" s="313"/>
      <c r="P100" s="313"/>
      <c r="Q100" s="313"/>
      <c r="R100" s="317"/>
    </row>
    <row r="101" spans="1:18" ht="86.45" customHeight="1" thickBot="1" x14ac:dyDescent="0.3">
      <c r="A101" s="479" t="s">
        <v>223</v>
      </c>
      <c r="B101" s="441" t="s">
        <v>224</v>
      </c>
      <c r="C101" s="441"/>
      <c r="D101" s="442"/>
      <c r="E101" s="443"/>
      <c r="F101" s="443"/>
      <c r="G101" s="443"/>
      <c r="H101" s="444"/>
      <c r="I101" s="444"/>
      <c r="J101" s="444"/>
      <c r="K101" s="445"/>
      <c r="L101" s="446"/>
      <c r="M101" s="323"/>
      <c r="N101" s="323"/>
      <c r="O101" s="323"/>
      <c r="P101" s="323"/>
      <c r="Q101" s="323"/>
      <c r="R101" s="324"/>
    </row>
    <row r="102" spans="1:18" ht="93" customHeight="1" thickTop="1" x14ac:dyDescent="0.25">
      <c r="A102" s="325"/>
      <c r="B102" s="326"/>
      <c r="C102" s="326"/>
      <c r="D102" s="326"/>
      <c r="E102" s="326"/>
      <c r="F102" s="326"/>
      <c r="G102" s="326"/>
      <c r="H102" s="326"/>
      <c r="I102" s="326"/>
      <c r="J102" s="326"/>
      <c r="K102" s="326"/>
      <c r="L102" s="326"/>
      <c r="M102" s="326"/>
      <c r="N102" s="326"/>
      <c r="O102" s="326"/>
      <c r="P102" s="326"/>
      <c r="Q102" s="326"/>
      <c r="R102" s="447"/>
    </row>
    <row r="103" spans="1:18" ht="15.75" x14ac:dyDescent="0.25">
      <c r="A103" s="330" t="s">
        <v>147</v>
      </c>
      <c r="B103" s="331"/>
      <c r="C103" s="331"/>
      <c r="D103" s="331"/>
      <c r="E103" s="331"/>
      <c r="F103" s="331"/>
      <c r="G103" s="331"/>
      <c r="H103" s="331"/>
      <c r="I103" s="331"/>
      <c r="J103" s="331"/>
      <c r="K103" s="331"/>
      <c r="L103" s="331"/>
      <c r="M103" s="331"/>
      <c r="N103" s="331"/>
      <c r="O103" s="331"/>
      <c r="P103" s="331"/>
      <c r="Q103" s="331"/>
      <c r="R103" s="448"/>
    </row>
    <row r="104" spans="1:18" ht="15.75" x14ac:dyDescent="0.25">
      <c r="A104" s="312" t="s">
        <v>146</v>
      </c>
      <c r="B104" s="313"/>
      <c r="C104" s="314" t="s">
        <v>145</v>
      </c>
      <c r="D104" s="314" t="s">
        <v>29</v>
      </c>
      <c r="E104" s="314"/>
      <c r="F104" s="314"/>
      <c r="G104" s="314"/>
      <c r="H104" s="314" t="s">
        <v>144</v>
      </c>
      <c r="I104" s="314"/>
      <c r="J104" s="314"/>
      <c r="K104" s="314"/>
      <c r="L104" s="313" t="s">
        <v>143</v>
      </c>
      <c r="M104" s="314" t="s">
        <v>142</v>
      </c>
      <c r="N104" s="314"/>
      <c r="O104" s="314"/>
      <c r="P104" s="314"/>
      <c r="Q104" s="314"/>
      <c r="R104" s="334"/>
    </row>
    <row r="105" spans="1:18" ht="58.15" customHeight="1" x14ac:dyDescent="0.25">
      <c r="A105" s="312"/>
      <c r="B105" s="313"/>
      <c r="C105" s="314"/>
      <c r="D105" s="315" t="s">
        <v>141</v>
      </c>
      <c r="E105" s="315" t="s">
        <v>24</v>
      </c>
      <c r="F105" s="315" t="s">
        <v>140</v>
      </c>
      <c r="G105" s="315" t="s">
        <v>22</v>
      </c>
      <c r="H105" s="315" t="s">
        <v>21</v>
      </c>
      <c r="I105" s="315" t="s">
        <v>20</v>
      </c>
      <c r="J105" s="315" t="s">
        <v>139</v>
      </c>
      <c r="K105" s="315" t="s">
        <v>18</v>
      </c>
      <c r="L105" s="313"/>
      <c r="M105" s="335" t="s">
        <v>17</v>
      </c>
      <c r="N105" s="335" t="s">
        <v>16</v>
      </c>
      <c r="O105" s="335" t="s">
        <v>15</v>
      </c>
      <c r="P105" s="335" t="s">
        <v>14</v>
      </c>
      <c r="Q105" s="335" t="s">
        <v>13</v>
      </c>
      <c r="R105" s="336" t="s">
        <v>12</v>
      </c>
    </row>
    <row r="106" spans="1:18" ht="40.15" customHeight="1" x14ac:dyDescent="0.25">
      <c r="A106" s="480" t="s">
        <v>225</v>
      </c>
      <c r="B106" s="481"/>
      <c r="C106" s="482"/>
      <c r="D106" s="11" t="s">
        <v>217</v>
      </c>
      <c r="E106" s="483">
        <v>54</v>
      </c>
      <c r="F106" s="315"/>
      <c r="G106" s="315"/>
      <c r="H106" s="315"/>
      <c r="I106" s="315"/>
      <c r="J106" s="315"/>
      <c r="K106" s="315"/>
      <c r="L106" s="484"/>
      <c r="M106" s="335"/>
      <c r="N106" s="335"/>
      <c r="O106" s="335"/>
      <c r="P106" s="335"/>
      <c r="Q106" s="335"/>
      <c r="R106" s="336"/>
    </row>
    <row r="107" spans="1:18" ht="39" customHeight="1" x14ac:dyDescent="0.25">
      <c r="A107" s="485"/>
      <c r="B107" s="486"/>
      <c r="C107" s="482"/>
      <c r="D107" s="11" t="s">
        <v>218</v>
      </c>
      <c r="E107" s="483">
        <v>45</v>
      </c>
      <c r="F107" s="315"/>
      <c r="G107" s="315"/>
      <c r="H107" s="315"/>
      <c r="I107" s="315"/>
      <c r="J107" s="315"/>
      <c r="K107" s="315"/>
      <c r="L107" s="484"/>
      <c r="M107" s="335"/>
      <c r="N107" s="335"/>
      <c r="O107" s="335"/>
      <c r="P107" s="335"/>
      <c r="Q107" s="335"/>
      <c r="R107" s="336"/>
    </row>
    <row r="108" spans="1:18" ht="15.75" x14ac:dyDescent="0.25">
      <c r="A108" s="487"/>
      <c r="B108" s="488"/>
      <c r="C108" s="489"/>
      <c r="D108" s="44"/>
      <c r="E108" s="73"/>
      <c r="F108" s="43"/>
      <c r="G108" s="389"/>
      <c r="H108" s="389"/>
      <c r="I108" s="389"/>
      <c r="J108" s="389"/>
      <c r="K108" s="389"/>
      <c r="L108" s="469"/>
      <c r="M108" s="73"/>
      <c r="N108" s="73"/>
      <c r="O108" s="73"/>
      <c r="P108" s="73"/>
      <c r="Q108" s="73"/>
      <c r="R108" s="365"/>
    </row>
    <row r="109" spans="1:18" ht="4.9000000000000004" customHeight="1" x14ac:dyDescent="0.25">
      <c r="A109" s="487"/>
      <c r="B109" s="488"/>
      <c r="C109" s="489"/>
      <c r="D109" s="44"/>
      <c r="E109" s="73"/>
      <c r="F109" s="43"/>
      <c r="G109" s="389"/>
      <c r="H109" s="389"/>
      <c r="I109" s="389"/>
      <c r="J109" s="389"/>
      <c r="K109" s="389"/>
      <c r="L109" s="469"/>
      <c r="M109" s="73"/>
      <c r="N109" s="73"/>
      <c r="O109" s="73"/>
      <c r="P109" s="73"/>
      <c r="Q109" s="73"/>
      <c r="R109" s="365"/>
    </row>
    <row r="110" spans="1:18" ht="15.75" hidden="1" x14ac:dyDescent="0.25">
      <c r="A110" s="487"/>
      <c r="B110" s="488"/>
      <c r="C110" s="489"/>
      <c r="D110" s="44"/>
      <c r="E110" s="73"/>
      <c r="F110" s="43"/>
      <c r="G110" s="389"/>
      <c r="H110" s="389"/>
      <c r="I110" s="389"/>
      <c r="J110" s="389"/>
      <c r="K110" s="389"/>
      <c r="L110" s="469"/>
      <c r="M110" s="73"/>
      <c r="N110" s="73"/>
      <c r="O110" s="73"/>
      <c r="P110" s="73"/>
      <c r="Q110" s="73"/>
      <c r="R110" s="365"/>
    </row>
    <row r="111" spans="1:18" ht="15.75" hidden="1" x14ac:dyDescent="0.25">
      <c r="A111" s="487"/>
      <c r="B111" s="488"/>
      <c r="C111" s="489"/>
      <c r="D111" s="44"/>
      <c r="E111" s="73"/>
      <c r="F111" s="43"/>
      <c r="G111" s="389"/>
      <c r="H111" s="389"/>
      <c r="I111" s="389"/>
      <c r="J111" s="389"/>
      <c r="K111" s="389"/>
      <c r="L111" s="469"/>
      <c r="M111" s="73"/>
      <c r="N111" s="73"/>
      <c r="O111" s="73"/>
      <c r="P111" s="73"/>
      <c r="Q111" s="73"/>
      <c r="R111" s="365"/>
    </row>
    <row r="112" spans="1:18" ht="16.5" thickBot="1" x14ac:dyDescent="0.3">
      <c r="A112" s="473"/>
      <c r="B112" s="474"/>
      <c r="C112" s="474"/>
      <c r="D112" s="474"/>
      <c r="E112" s="474"/>
      <c r="F112" s="474"/>
      <c r="G112" s="474"/>
      <c r="H112" s="474"/>
      <c r="I112" s="474"/>
      <c r="J112" s="474"/>
      <c r="K112" s="475"/>
      <c r="L112" s="476" t="s">
        <v>137</v>
      </c>
      <c r="M112" s="477"/>
      <c r="N112" s="477"/>
      <c r="O112" s="477"/>
      <c r="P112" s="477"/>
      <c r="Q112" s="477"/>
      <c r="R112" s="478"/>
    </row>
    <row r="113" spans="1:20" ht="16.5" thickTop="1" x14ac:dyDescent="0.25">
      <c r="A113" s="1"/>
      <c r="B113" s="1"/>
      <c r="C113" s="1"/>
      <c r="D113" s="1"/>
      <c r="E113" s="1"/>
      <c r="F113" s="1"/>
      <c r="G113" s="1"/>
      <c r="H113" s="1"/>
      <c r="I113" s="1"/>
      <c r="J113" s="1"/>
      <c r="K113" s="1"/>
      <c r="L113" s="1"/>
      <c r="M113" s="1"/>
      <c r="N113" s="1"/>
      <c r="O113" s="1"/>
      <c r="P113" s="1"/>
      <c r="Q113" s="1"/>
      <c r="R113" s="1"/>
    </row>
    <row r="114" spans="1:20" ht="113.45" customHeight="1" x14ac:dyDescent="0.25">
      <c r="A114" s="1"/>
      <c r="B114" s="1"/>
      <c r="C114" s="1"/>
      <c r="D114" s="1"/>
      <c r="E114" s="1"/>
      <c r="F114" s="1"/>
      <c r="G114" s="1"/>
      <c r="H114" s="1"/>
      <c r="I114" s="1"/>
      <c r="J114" s="1"/>
      <c r="K114" s="1"/>
      <c r="L114" s="1"/>
      <c r="M114" s="1"/>
      <c r="N114" s="1"/>
      <c r="O114" s="1"/>
      <c r="P114" s="1"/>
      <c r="Q114" s="1"/>
      <c r="R114" s="1"/>
    </row>
    <row r="115" spans="1:20" ht="18" customHeight="1" thickBot="1" x14ac:dyDescent="0.3">
      <c r="A115" s="305" t="s">
        <v>155</v>
      </c>
      <c r="B115" s="305"/>
      <c r="C115" s="305"/>
      <c r="D115" s="305"/>
      <c r="E115" s="305"/>
      <c r="F115" s="305"/>
      <c r="G115" s="305"/>
      <c r="H115" s="305"/>
      <c r="I115" s="305"/>
      <c r="J115" s="305"/>
      <c r="K115" s="305"/>
      <c r="L115" s="305"/>
      <c r="M115" s="305"/>
      <c r="N115" s="305"/>
      <c r="O115" s="305"/>
      <c r="P115" s="305"/>
      <c r="Q115" s="305"/>
      <c r="R115" s="305"/>
    </row>
    <row r="116" spans="1:20" ht="16.5" thickTop="1" x14ac:dyDescent="0.25">
      <c r="A116" s="307" t="s">
        <v>154</v>
      </c>
      <c r="B116" s="308" t="s">
        <v>153</v>
      </c>
      <c r="C116" s="308"/>
      <c r="D116" s="309" t="s">
        <v>152</v>
      </c>
      <c r="E116" s="309" t="s">
        <v>151</v>
      </c>
      <c r="F116" s="309" t="s">
        <v>150</v>
      </c>
      <c r="G116" s="309" t="s">
        <v>149</v>
      </c>
      <c r="H116" s="309" t="s">
        <v>148</v>
      </c>
      <c r="I116" s="309"/>
      <c r="J116" s="309"/>
      <c r="K116" s="309"/>
      <c r="L116" s="308" t="s">
        <v>38</v>
      </c>
      <c r="M116" s="308" t="s">
        <v>37</v>
      </c>
      <c r="N116" s="308"/>
      <c r="O116" s="308"/>
      <c r="P116" s="308"/>
      <c r="Q116" s="308"/>
      <c r="R116" s="311"/>
    </row>
    <row r="117" spans="1:20" ht="31.5" x14ac:dyDescent="0.25">
      <c r="A117" s="312"/>
      <c r="B117" s="313"/>
      <c r="C117" s="313"/>
      <c r="D117" s="314"/>
      <c r="E117" s="314"/>
      <c r="F117" s="314"/>
      <c r="G117" s="314"/>
      <c r="H117" s="315" t="s">
        <v>21</v>
      </c>
      <c r="I117" s="315" t="s">
        <v>20</v>
      </c>
      <c r="J117" s="315" t="s">
        <v>139</v>
      </c>
      <c r="K117" s="315" t="s">
        <v>18</v>
      </c>
      <c r="L117" s="313"/>
      <c r="M117" s="313"/>
      <c r="N117" s="313"/>
      <c r="O117" s="313"/>
      <c r="P117" s="313"/>
      <c r="Q117" s="313"/>
      <c r="R117" s="317"/>
    </row>
    <row r="118" spans="1:20" ht="63" customHeight="1" thickBot="1" x14ac:dyDescent="0.3">
      <c r="A118" s="479" t="s">
        <v>226</v>
      </c>
      <c r="B118" s="441" t="s">
        <v>227</v>
      </c>
      <c r="C118" s="441"/>
      <c r="D118" s="442"/>
      <c r="E118" s="443"/>
      <c r="F118" s="443"/>
      <c r="G118" s="443"/>
      <c r="H118" s="444"/>
      <c r="I118" s="444"/>
      <c r="J118" s="444"/>
      <c r="K118" s="445"/>
      <c r="L118" s="446"/>
      <c r="M118" s="323"/>
      <c r="N118" s="323"/>
      <c r="O118" s="323"/>
      <c r="P118" s="323"/>
      <c r="Q118" s="323"/>
      <c r="R118" s="324"/>
    </row>
    <row r="119" spans="1:20" ht="16.5" thickTop="1" x14ac:dyDescent="0.25">
      <c r="A119" s="325"/>
      <c r="B119" s="326"/>
      <c r="C119" s="326"/>
      <c r="D119" s="326"/>
      <c r="E119" s="326"/>
      <c r="F119" s="326"/>
      <c r="G119" s="326"/>
      <c r="H119" s="326"/>
      <c r="I119" s="326"/>
      <c r="J119" s="326"/>
      <c r="K119" s="326"/>
      <c r="L119" s="326"/>
      <c r="M119" s="326"/>
      <c r="N119" s="326"/>
      <c r="O119" s="326"/>
      <c r="P119" s="326"/>
      <c r="Q119" s="326"/>
      <c r="R119" s="447"/>
    </row>
    <row r="120" spans="1:20" ht="15.75" x14ac:dyDescent="0.25">
      <c r="A120" s="330" t="s">
        <v>147</v>
      </c>
      <c r="B120" s="331"/>
      <c r="C120" s="331"/>
      <c r="D120" s="331"/>
      <c r="E120" s="331"/>
      <c r="F120" s="331"/>
      <c r="G120" s="331"/>
      <c r="H120" s="331"/>
      <c r="I120" s="331"/>
      <c r="J120" s="331"/>
      <c r="K120" s="331"/>
      <c r="L120" s="331"/>
      <c r="M120" s="331"/>
      <c r="N120" s="331"/>
      <c r="O120" s="331"/>
      <c r="P120" s="331"/>
      <c r="Q120" s="331"/>
      <c r="R120" s="448"/>
    </row>
    <row r="121" spans="1:20" ht="15.75" x14ac:dyDescent="0.25">
      <c r="A121" s="312" t="s">
        <v>146</v>
      </c>
      <c r="B121" s="313"/>
      <c r="C121" s="314" t="s">
        <v>145</v>
      </c>
      <c r="D121" s="314" t="s">
        <v>29</v>
      </c>
      <c r="E121" s="314"/>
      <c r="F121" s="314"/>
      <c r="G121" s="314"/>
      <c r="H121" s="314" t="s">
        <v>144</v>
      </c>
      <c r="I121" s="314"/>
      <c r="J121" s="314"/>
      <c r="K121" s="314"/>
      <c r="L121" s="313" t="s">
        <v>143</v>
      </c>
      <c r="M121" s="314" t="s">
        <v>142</v>
      </c>
      <c r="N121" s="314"/>
      <c r="O121" s="314"/>
      <c r="P121" s="314"/>
      <c r="Q121" s="314"/>
      <c r="R121" s="334"/>
    </row>
    <row r="122" spans="1:20" ht="47.25" x14ac:dyDescent="0.25">
      <c r="A122" s="312"/>
      <c r="B122" s="313"/>
      <c r="C122" s="314"/>
      <c r="D122" s="315" t="s">
        <v>141</v>
      </c>
      <c r="E122" s="315" t="s">
        <v>24</v>
      </c>
      <c r="F122" s="315" t="s">
        <v>140</v>
      </c>
      <c r="G122" s="315" t="s">
        <v>22</v>
      </c>
      <c r="H122" s="315" t="s">
        <v>21</v>
      </c>
      <c r="I122" s="315" t="s">
        <v>20</v>
      </c>
      <c r="J122" s="315" t="s">
        <v>139</v>
      </c>
      <c r="K122" s="315" t="s">
        <v>18</v>
      </c>
      <c r="L122" s="313"/>
      <c r="M122" s="335" t="s">
        <v>17</v>
      </c>
      <c r="N122" s="335" t="s">
        <v>16</v>
      </c>
      <c r="O122" s="335" t="s">
        <v>15</v>
      </c>
      <c r="P122" s="335" t="s">
        <v>14</v>
      </c>
      <c r="Q122" s="335" t="s">
        <v>13</v>
      </c>
      <c r="R122" s="336" t="s">
        <v>12</v>
      </c>
    </row>
    <row r="123" spans="1:20" s="493" customFormat="1" ht="45" customHeight="1" x14ac:dyDescent="0.25">
      <c r="A123" s="490" t="s">
        <v>228</v>
      </c>
      <c r="B123" s="491"/>
      <c r="C123" s="492"/>
      <c r="D123" s="11" t="s">
        <v>229</v>
      </c>
      <c r="E123" s="67" t="s">
        <v>230</v>
      </c>
      <c r="F123" s="342">
        <v>136.6</v>
      </c>
      <c r="G123" s="381"/>
      <c r="H123" s="381"/>
      <c r="I123" s="381"/>
      <c r="J123" s="381"/>
      <c r="K123" s="381"/>
      <c r="L123" s="320"/>
      <c r="M123" s="67"/>
      <c r="N123" s="67"/>
      <c r="O123" s="67"/>
      <c r="P123" s="67"/>
      <c r="Q123" s="67"/>
      <c r="R123" s="67"/>
      <c r="S123" s="135"/>
      <c r="T123" s="135"/>
    </row>
    <row r="124" spans="1:20" s="493" customFormat="1" ht="90" customHeight="1" x14ac:dyDescent="0.25">
      <c r="A124" s="494"/>
      <c r="B124" s="495"/>
      <c r="C124" s="496"/>
      <c r="D124" s="11" t="s">
        <v>231</v>
      </c>
      <c r="E124" s="67">
        <v>72</v>
      </c>
      <c r="F124" s="13"/>
      <c r="G124" s="381"/>
      <c r="H124" s="381"/>
      <c r="I124" s="381"/>
      <c r="J124" s="381"/>
      <c r="K124" s="381"/>
      <c r="L124" s="320"/>
      <c r="M124" s="67"/>
      <c r="N124" s="67"/>
      <c r="O124" s="67"/>
      <c r="P124" s="67"/>
      <c r="Q124" s="67"/>
      <c r="R124" s="67"/>
      <c r="S124" s="135"/>
      <c r="T124" s="135"/>
    </row>
    <row r="125" spans="1:20" s="493" customFormat="1" ht="143.44999999999999" customHeight="1" x14ac:dyDescent="0.25">
      <c r="A125" s="497"/>
      <c r="B125" s="498"/>
      <c r="C125" s="499"/>
      <c r="D125" s="11" t="s">
        <v>178</v>
      </c>
      <c r="E125" s="67"/>
      <c r="F125" s="13"/>
      <c r="G125" s="381"/>
      <c r="H125" s="381"/>
      <c r="I125" s="381"/>
      <c r="J125" s="381"/>
      <c r="K125" s="381"/>
      <c r="L125" s="320"/>
      <c r="M125" s="67"/>
      <c r="N125" s="67"/>
      <c r="O125" s="67"/>
      <c r="P125" s="67"/>
      <c r="Q125" s="67"/>
      <c r="R125" s="67"/>
      <c r="S125" s="135"/>
      <c r="T125" s="135"/>
    </row>
    <row r="126" spans="1:20" s="493" customFormat="1" ht="43.15" customHeight="1" x14ac:dyDescent="0.25">
      <c r="A126" s="500" t="s">
        <v>232</v>
      </c>
      <c r="B126" s="501"/>
      <c r="C126" s="502"/>
      <c r="D126" s="11" t="s">
        <v>233</v>
      </c>
      <c r="E126" s="67"/>
      <c r="F126" s="13"/>
      <c r="G126" s="381"/>
      <c r="H126" s="381"/>
      <c r="I126" s="381"/>
      <c r="J126" s="381"/>
      <c r="K126" s="381"/>
      <c r="L126" s="320"/>
      <c r="M126" s="67"/>
      <c r="N126" s="67"/>
      <c r="O126" s="67"/>
      <c r="P126" s="67"/>
      <c r="Q126" s="67"/>
      <c r="R126" s="67"/>
      <c r="S126" s="135"/>
      <c r="T126" s="135"/>
    </row>
    <row r="127" spans="1:20" s="493" customFormat="1" ht="43.15" customHeight="1" x14ac:dyDescent="0.25">
      <c r="A127" s="503"/>
      <c r="B127" s="504"/>
      <c r="C127" s="502"/>
      <c r="D127" s="11" t="s">
        <v>231</v>
      </c>
      <c r="E127" s="67">
        <v>20</v>
      </c>
      <c r="F127" s="13"/>
      <c r="G127" s="381"/>
      <c r="H127" s="381"/>
      <c r="I127" s="381"/>
      <c r="J127" s="381"/>
      <c r="K127" s="381"/>
      <c r="L127" s="320"/>
      <c r="M127" s="67"/>
      <c r="N127" s="67"/>
      <c r="O127" s="67"/>
      <c r="P127" s="67"/>
      <c r="Q127" s="67"/>
      <c r="R127" s="67"/>
      <c r="S127" s="135"/>
      <c r="T127" s="135"/>
    </row>
    <row r="128" spans="1:20" s="493" customFormat="1" ht="27" customHeight="1" x14ac:dyDescent="0.25">
      <c r="A128" s="503"/>
      <c r="B128" s="504"/>
      <c r="C128" s="502"/>
      <c r="D128" s="11" t="s">
        <v>234</v>
      </c>
      <c r="E128" s="67"/>
      <c r="F128" s="13"/>
      <c r="G128" s="381"/>
      <c r="H128" s="381"/>
      <c r="I128" s="381"/>
      <c r="J128" s="381"/>
      <c r="K128" s="381"/>
      <c r="L128" s="320"/>
      <c r="M128" s="67"/>
      <c r="N128" s="67"/>
      <c r="O128" s="67"/>
      <c r="P128" s="67"/>
      <c r="Q128" s="67"/>
      <c r="R128" s="67"/>
      <c r="S128" s="135"/>
      <c r="T128" s="135"/>
    </row>
    <row r="129" spans="1:20" s="493" customFormat="1" ht="39.6" customHeight="1" x14ac:dyDescent="0.25">
      <c r="A129" s="503"/>
      <c r="B129" s="504"/>
      <c r="C129" s="502"/>
      <c r="D129" s="11" t="s">
        <v>235</v>
      </c>
      <c r="E129" s="67"/>
      <c r="F129" s="13"/>
      <c r="G129" s="381"/>
      <c r="H129" s="381"/>
      <c r="I129" s="381"/>
      <c r="J129" s="381"/>
      <c r="K129" s="381"/>
      <c r="L129" s="320"/>
      <c r="M129" s="67"/>
      <c r="N129" s="67"/>
      <c r="O129" s="67"/>
      <c r="P129" s="67"/>
      <c r="Q129" s="67"/>
      <c r="R129" s="67"/>
      <c r="S129" s="135"/>
      <c r="T129" s="135"/>
    </row>
    <row r="130" spans="1:20" s="493" customFormat="1" ht="33.6" customHeight="1" x14ac:dyDescent="0.25">
      <c r="A130" s="503"/>
      <c r="B130" s="504"/>
      <c r="C130" s="502"/>
      <c r="D130" s="11" t="s">
        <v>236</v>
      </c>
      <c r="E130" s="67"/>
      <c r="F130" s="13"/>
      <c r="G130" s="381"/>
      <c r="H130" s="381"/>
      <c r="I130" s="381"/>
      <c r="J130" s="381"/>
      <c r="K130" s="381"/>
      <c r="L130" s="320"/>
      <c r="M130" s="67"/>
      <c r="N130" s="67"/>
      <c r="O130" s="67"/>
      <c r="P130" s="67"/>
      <c r="Q130" s="67"/>
      <c r="R130" s="67"/>
      <c r="S130" s="135"/>
      <c r="T130" s="135"/>
    </row>
    <row r="131" spans="1:20" s="493" customFormat="1" ht="27" customHeight="1" x14ac:dyDescent="0.25">
      <c r="A131" s="503"/>
      <c r="B131" s="504"/>
      <c r="C131" s="502"/>
      <c r="D131" s="11" t="s">
        <v>237</v>
      </c>
      <c r="E131" s="67"/>
      <c r="F131" s="13"/>
      <c r="G131" s="381"/>
      <c r="H131" s="381"/>
      <c r="I131" s="381"/>
      <c r="J131" s="381"/>
      <c r="K131" s="381"/>
      <c r="L131" s="320"/>
      <c r="M131" s="67"/>
      <c r="N131" s="67"/>
      <c r="O131" s="67"/>
      <c r="P131" s="67"/>
      <c r="Q131" s="67"/>
      <c r="R131" s="67"/>
      <c r="S131" s="135"/>
      <c r="T131" s="135"/>
    </row>
    <row r="132" spans="1:20" s="493" customFormat="1" ht="27" customHeight="1" x14ac:dyDescent="0.25">
      <c r="A132" s="503"/>
      <c r="B132" s="504"/>
      <c r="C132" s="502"/>
      <c r="D132" s="11" t="s">
        <v>238</v>
      </c>
      <c r="E132" s="67"/>
      <c r="F132" s="13"/>
      <c r="G132" s="381"/>
      <c r="H132" s="381"/>
      <c r="I132" s="381"/>
      <c r="J132" s="381"/>
      <c r="K132" s="381"/>
      <c r="L132" s="320"/>
      <c r="M132" s="67"/>
      <c r="N132" s="67"/>
      <c r="O132" s="67"/>
      <c r="P132" s="67"/>
      <c r="Q132" s="67"/>
      <c r="R132" s="67"/>
      <c r="S132" s="135"/>
      <c r="T132" s="135"/>
    </row>
    <row r="133" spans="1:20" s="493" customFormat="1" ht="27" customHeight="1" x14ac:dyDescent="0.25">
      <c r="A133" s="503"/>
      <c r="B133" s="504"/>
      <c r="C133" s="502"/>
      <c r="D133" s="11" t="s">
        <v>239</v>
      </c>
      <c r="E133" s="67"/>
      <c r="F133" s="13"/>
      <c r="G133" s="381"/>
      <c r="H133" s="381"/>
      <c r="I133" s="381"/>
      <c r="J133" s="381"/>
      <c r="K133" s="381"/>
      <c r="L133" s="320"/>
      <c r="M133" s="67"/>
      <c r="N133" s="67"/>
      <c r="O133" s="67"/>
      <c r="P133" s="67"/>
      <c r="Q133" s="67"/>
      <c r="R133" s="67"/>
      <c r="S133" s="135"/>
      <c r="T133" s="135"/>
    </row>
    <row r="134" spans="1:20" s="493" customFormat="1" ht="36.6" customHeight="1" x14ac:dyDescent="0.25">
      <c r="A134" s="503"/>
      <c r="B134" s="504"/>
      <c r="C134" s="502"/>
      <c r="D134" s="11" t="s">
        <v>240</v>
      </c>
      <c r="E134" s="67"/>
      <c r="F134" s="13"/>
      <c r="G134" s="381"/>
      <c r="H134" s="381"/>
      <c r="I134" s="381"/>
      <c r="J134" s="381"/>
      <c r="K134" s="381"/>
      <c r="L134" s="320"/>
      <c r="M134" s="67"/>
      <c r="N134" s="67"/>
      <c r="O134" s="67"/>
      <c r="P134" s="67"/>
      <c r="Q134" s="67"/>
      <c r="R134" s="67"/>
      <c r="S134" s="135"/>
      <c r="T134" s="135"/>
    </row>
    <row r="135" spans="1:20" s="493" customFormat="1" ht="18.600000000000001" customHeight="1" x14ac:dyDescent="0.25">
      <c r="A135" s="503"/>
      <c r="B135" s="504"/>
      <c r="C135" s="502"/>
      <c r="D135" s="11"/>
      <c r="E135" s="67"/>
      <c r="F135" s="13"/>
      <c r="G135" s="381"/>
      <c r="H135" s="381"/>
      <c r="I135" s="381"/>
      <c r="J135" s="381"/>
      <c r="K135" s="381"/>
      <c r="L135" s="320"/>
      <c r="M135" s="67"/>
      <c r="N135" s="67"/>
      <c r="O135" s="67"/>
      <c r="P135" s="67"/>
      <c r="Q135" s="67"/>
      <c r="R135" s="67"/>
      <c r="S135" s="135"/>
      <c r="T135" s="135"/>
    </row>
    <row r="136" spans="1:20" s="493" customFormat="1" ht="16.149999999999999" customHeight="1" x14ac:dyDescent="0.25">
      <c r="A136" s="505"/>
      <c r="B136" s="506"/>
      <c r="C136" s="502"/>
      <c r="D136" s="11"/>
      <c r="E136" s="67"/>
      <c r="F136" s="13"/>
      <c r="G136" s="381"/>
      <c r="H136" s="381"/>
      <c r="I136" s="381"/>
      <c r="J136" s="381"/>
      <c r="K136" s="381"/>
      <c r="L136" s="320"/>
      <c r="M136" s="67"/>
      <c r="N136" s="67"/>
      <c r="O136" s="67"/>
      <c r="P136" s="67"/>
      <c r="Q136" s="67"/>
      <c r="R136" s="67"/>
      <c r="S136" s="135"/>
      <c r="T136" s="135"/>
    </row>
    <row r="137" spans="1:20" s="493" customFormat="1" ht="270.60000000000002" customHeight="1" x14ac:dyDescent="0.25">
      <c r="A137" s="507" t="s">
        <v>241</v>
      </c>
      <c r="B137" s="508"/>
      <c r="C137" s="502"/>
      <c r="D137" s="11"/>
      <c r="E137" s="67"/>
      <c r="F137" s="13"/>
      <c r="G137" s="381"/>
      <c r="H137" s="381"/>
      <c r="I137" s="381"/>
      <c r="J137" s="381"/>
      <c r="K137" s="381"/>
      <c r="L137" s="320"/>
      <c r="M137" s="67"/>
      <c r="N137" s="67"/>
      <c r="O137" s="67"/>
      <c r="P137" s="67"/>
      <c r="Q137" s="67"/>
      <c r="R137" s="67"/>
      <c r="S137" s="135"/>
      <c r="T137" s="135"/>
    </row>
    <row r="138" spans="1:20" ht="14.45" customHeight="1" x14ac:dyDescent="0.25">
      <c r="A138" s="509" t="s">
        <v>242</v>
      </c>
      <c r="B138" s="510"/>
      <c r="C138" s="511"/>
      <c r="D138" s="11"/>
      <c r="E138" s="67"/>
      <c r="F138" s="13"/>
      <c r="G138" s="381"/>
      <c r="H138" s="381"/>
      <c r="I138" s="381"/>
      <c r="J138" s="381"/>
      <c r="K138" s="381"/>
      <c r="L138" s="320"/>
      <c r="M138" s="67"/>
      <c r="N138" s="67"/>
      <c r="O138" s="67"/>
      <c r="P138" s="67"/>
      <c r="Q138" s="67"/>
      <c r="R138" s="67"/>
      <c r="S138" s="135"/>
      <c r="T138" s="135"/>
    </row>
    <row r="139" spans="1:20" ht="15.75" x14ac:dyDescent="0.25">
      <c r="A139" s="512"/>
      <c r="B139" s="513"/>
      <c r="C139" s="514"/>
      <c r="D139" s="44"/>
      <c r="E139" s="73"/>
      <c r="F139" s="43"/>
      <c r="G139" s="389"/>
      <c r="H139" s="389"/>
      <c r="I139" s="389"/>
      <c r="J139" s="389"/>
      <c r="K139" s="389"/>
      <c r="L139" s="73"/>
      <c r="M139" s="73"/>
      <c r="N139" s="73"/>
      <c r="O139" s="73"/>
      <c r="P139" s="73"/>
      <c r="Q139" s="73"/>
      <c r="R139" s="365"/>
    </row>
    <row r="140" spans="1:20" ht="15.75" x14ac:dyDescent="0.25">
      <c r="A140" s="512"/>
      <c r="B140" s="513"/>
      <c r="C140" s="514"/>
      <c r="D140" s="44"/>
      <c r="E140" s="73"/>
      <c r="F140" s="43"/>
      <c r="G140" s="389"/>
      <c r="H140" s="389"/>
      <c r="I140" s="389"/>
      <c r="J140" s="389"/>
      <c r="K140" s="389"/>
      <c r="L140" s="73"/>
      <c r="M140" s="73"/>
      <c r="N140" s="73"/>
      <c r="O140" s="73"/>
      <c r="P140" s="73"/>
      <c r="Q140" s="73"/>
      <c r="R140" s="365"/>
    </row>
    <row r="141" spans="1:20" ht="22.9" customHeight="1" x14ac:dyDescent="0.25">
      <c r="A141" s="512"/>
      <c r="B141" s="513"/>
      <c r="C141" s="514"/>
      <c r="D141" s="44"/>
      <c r="E141" s="73"/>
      <c r="F141" s="43"/>
      <c r="G141" s="389"/>
      <c r="H141" s="389"/>
      <c r="I141" s="389"/>
      <c r="J141" s="389"/>
      <c r="K141" s="389"/>
      <c r="L141" s="73"/>
      <c r="M141" s="73"/>
      <c r="N141" s="73"/>
      <c r="O141" s="73"/>
      <c r="P141" s="73"/>
      <c r="Q141" s="73"/>
      <c r="R141" s="365"/>
    </row>
    <row r="142" spans="1:20" ht="15.6" hidden="1" customHeight="1" x14ac:dyDescent="0.25">
      <c r="A142" s="512"/>
      <c r="B142" s="513"/>
      <c r="C142" s="514"/>
      <c r="D142" s="515"/>
      <c r="E142" s="73"/>
      <c r="F142" s="43"/>
      <c r="G142" s="389"/>
      <c r="H142" s="389"/>
      <c r="I142" s="389"/>
      <c r="J142" s="389"/>
      <c r="K142" s="389"/>
      <c r="L142" s="73"/>
      <c r="M142" s="73"/>
      <c r="N142" s="73"/>
      <c r="O142" s="73"/>
      <c r="P142" s="73"/>
      <c r="Q142" s="73"/>
      <c r="R142" s="365"/>
    </row>
    <row r="143" spans="1:20" ht="40.15" customHeight="1" x14ac:dyDescent="0.25">
      <c r="A143" s="516"/>
      <c r="B143" s="517"/>
      <c r="C143" s="518"/>
      <c r="D143" s="44"/>
      <c r="E143" s="73"/>
      <c r="F143" s="43"/>
      <c r="G143" s="389"/>
      <c r="H143" s="389"/>
      <c r="I143" s="389"/>
      <c r="J143" s="389"/>
      <c r="K143" s="389"/>
      <c r="L143" s="73"/>
      <c r="M143" s="73"/>
      <c r="N143" s="73"/>
      <c r="O143" s="73"/>
      <c r="P143" s="73"/>
      <c r="Q143" s="73"/>
      <c r="R143" s="365"/>
    </row>
    <row r="144" spans="1:20" ht="40.15" customHeight="1" x14ac:dyDescent="0.25">
      <c r="A144" s="500" t="s">
        <v>243</v>
      </c>
      <c r="B144" s="519"/>
      <c r="C144" s="520"/>
      <c r="D144" s="44" t="s">
        <v>244</v>
      </c>
      <c r="E144" s="73">
        <v>16</v>
      </c>
      <c r="F144" s="43"/>
      <c r="G144" s="389"/>
      <c r="H144" s="389"/>
      <c r="I144" s="389"/>
      <c r="J144" s="389"/>
      <c r="K144" s="389"/>
      <c r="L144" s="73"/>
      <c r="M144" s="73"/>
      <c r="N144" s="73"/>
      <c r="O144" s="73"/>
      <c r="P144" s="73"/>
      <c r="Q144" s="73"/>
      <c r="R144" s="365"/>
    </row>
    <row r="145" spans="1:18" ht="40.15" customHeight="1" x14ac:dyDescent="0.25">
      <c r="A145" s="521"/>
      <c r="B145" s="522"/>
      <c r="C145" s="520"/>
      <c r="D145" s="44" t="s">
        <v>245</v>
      </c>
      <c r="E145" s="73">
        <v>16</v>
      </c>
      <c r="F145" s="43"/>
      <c r="G145" s="389"/>
      <c r="H145" s="389"/>
      <c r="I145" s="389"/>
      <c r="J145" s="389"/>
      <c r="K145" s="389"/>
      <c r="L145" s="73"/>
      <c r="M145" s="73"/>
      <c r="N145" s="73"/>
      <c r="O145" s="73"/>
      <c r="P145" s="73"/>
      <c r="Q145" s="73"/>
      <c r="R145" s="365"/>
    </row>
    <row r="146" spans="1:18" ht="40.15" customHeight="1" x14ac:dyDescent="0.25">
      <c r="A146" s="521"/>
      <c r="B146" s="522"/>
      <c r="C146" s="520"/>
      <c r="D146" s="44" t="s">
        <v>246</v>
      </c>
      <c r="E146" s="73">
        <v>1</v>
      </c>
      <c r="F146" s="43"/>
      <c r="G146" s="389"/>
      <c r="H146" s="389"/>
      <c r="I146" s="389"/>
      <c r="J146" s="389"/>
      <c r="K146" s="389"/>
      <c r="L146" s="73"/>
      <c r="M146" s="73"/>
      <c r="N146" s="73"/>
      <c r="O146" s="73"/>
      <c r="P146" s="73"/>
      <c r="Q146" s="73"/>
      <c r="R146" s="365"/>
    </row>
    <row r="147" spans="1:18" ht="40.15" customHeight="1" x14ac:dyDescent="0.25">
      <c r="A147" s="521"/>
      <c r="B147" s="522"/>
      <c r="C147" s="520"/>
      <c r="D147" s="44" t="s">
        <v>247</v>
      </c>
      <c r="E147" s="73">
        <v>3</v>
      </c>
      <c r="F147" s="43"/>
      <c r="G147" s="389"/>
      <c r="H147" s="389"/>
      <c r="I147" s="389"/>
      <c r="J147" s="389"/>
      <c r="K147" s="389"/>
      <c r="L147" s="73"/>
      <c r="M147" s="73"/>
      <c r="N147" s="73"/>
      <c r="O147" s="73"/>
      <c r="P147" s="73"/>
      <c r="Q147" s="73"/>
      <c r="R147" s="365"/>
    </row>
    <row r="148" spans="1:18" ht="40.15" customHeight="1" x14ac:dyDescent="0.25">
      <c r="A148" s="521"/>
      <c r="B148" s="522"/>
      <c r="C148" s="520"/>
      <c r="D148" s="44" t="s">
        <v>248</v>
      </c>
      <c r="E148" s="73">
        <v>1</v>
      </c>
      <c r="F148" s="43"/>
      <c r="G148" s="389"/>
      <c r="H148" s="389"/>
      <c r="I148" s="389"/>
      <c r="J148" s="389"/>
      <c r="K148" s="389"/>
      <c r="L148" s="73"/>
      <c r="M148" s="73"/>
      <c r="N148" s="73"/>
      <c r="O148" s="73"/>
      <c r="P148" s="73"/>
      <c r="Q148" s="73"/>
      <c r="R148" s="365"/>
    </row>
    <row r="149" spans="1:18" ht="40.15" customHeight="1" x14ac:dyDescent="0.25">
      <c r="A149" s="521"/>
      <c r="B149" s="522"/>
      <c r="C149" s="520"/>
      <c r="D149" s="44" t="s">
        <v>249</v>
      </c>
      <c r="E149" s="73">
        <v>1</v>
      </c>
      <c r="F149" s="43"/>
      <c r="G149" s="389"/>
      <c r="H149" s="389"/>
      <c r="I149" s="389"/>
      <c r="J149" s="389"/>
      <c r="K149" s="389"/>
      <c r="L149" s="73"/>
      <c r="M149" s="73"/>
      <c r="N149" s="73"/>
      <c r="O149" s="73"/>
      <c r="P149" s="73"/>
      <c r="Q149" s="73"/>
      <c r="R149" s="365"/>
    </row>
    <row r="150" spans="1:18" ht="25.9" customHeight="1" x14ac:dyDescent="0.25">
      <c r="A150" s="521"/>
      <c r="B150" s="522"/>
      <c r="C150" s="520"/>
      <c r="D150" s="44" t="s">
        <v>245</v>
      </c>
      <c r="E150" s="73">
        <v>25</v>
      </c>
      <c r="F150" s="43"/>
      <c r="G150" s="389"/>
      <c r="H150" s="389"/>
      <c r="I150" s="389"/>
      <c r="J150" s="389"/>
      <c r="K150" s="389"/>
      <c r="L150" s="73"/>
      <c r="M150" s="73"/>
      <c r="N150" s="73"/>
      <c r="O150" s="73"/>
      <c r="P150" s="73"/>
      <c r="Q150" s="73"/>
      <c r="R150" s="365"/>
    </row>
    <row r="151" spans="1:18" ht="28.9" customHeight="1" x14ac:dyDescent="0.25">
      <c r="A151" s="521"/>
      <c r="B151" s="522"/>
      <c r="C151" s="520"/>
      <c r="D151" s="44" t="s">
        <v>250</v>
      </c>
      <c r="E151" s="73">
        <v>3</v>
      </c>
      <c r="F151" s="43"/>
      <c r="G151" s="389"/>
      <c r="H151" s="389"/>
      <c r="I151" s="389"/>
      <c r="J151" s="389"/>
      <c r="K151" s="389"/>
      <c r="L151" s="73"/>
      <c r="M151" s="73"/>
      <c r="N151" s="73"/>
      <c r="O151" s="73"/>
      <c r="P151" s="73"/>
      <c r="Q151" s="73"/>
      <c r="R151" s="365"/>
    </row>
    <row r="152" spans="1:18" ht="24.6" customHeight="1" x14ac:dyDescent="0.25">
      <c r="A152" s="521"/>
      <c r="B152" s="522"/>
      <c r="C152" s="520"/>
      <c r="D152" s="44" t="s">
        <v>251</v>
      </c>
      <c r="E152" s="73">
        <v>2</v>
      </c>
      <c r="F152" s="43"/>
      <c r="G152" s="389"/>
      <c r="H152" s="389"/>
      <c r="I152" s="389"/>
      <c r="J152" s="389"/>
      <c r="K152" s="389"/>
      <c r="L152" s="73"/>
      <c r="M152" s="73"/>
      <c r="N152" s="73"/>
      <c r="O152" s="73"/>
      <c r="P152" s="73"/>
      <c r="Q152" s="73"/>
      <c r="R152" s="365"/>
    </row>
    <row r="153" spans="1:18" ht="51" customHeight="1" x14ac:dyDescent="0.25">
      <c r="A153" s="521"/>
      <c r="B153" s="522"/>
      <c r="C153" s="520"/>
      <c r="D153" s="44" t="s">
        <v>252</v>
      </c>
      <c r="E153" s="73">
        <v>1</v>
      </c>
      <c r="F153" s="43"/>
      <c r="G153" s="389"/>
      <c r="H153" s="389"/>
      <c r="I153" s="389"/>
      <c r="J153" s="389"/>
      <c r="K153" s="389"/>
      <c r="L153" s="73"/>
      <c r="M153" s="73"/>
      <c r="N153" s="73"/>
      <c r="O153" s="73"/>
      <c r="P153" s="73"/>
      <c r="Q153" s="73"/>
      <c r="R153" s="365"/>
    </row>
    <row r="154" spans="1:18" ht="34.15" customHeight="1" x14ac:dyDescent="0.25">
      <c r="A154" s="521"/>
      <c r="B154" s="522"/>
      <c r="C154" s="520"/>
      <c r="D154" s="44" t="s">
        <v>253</v>
      </c>
      <c r="E154" s="73">
        <v>100</v>
      </c>
      <c r="F154" s="43"/>
      <c r="G154" s="389"/>
      <c r="H154" s="389"/>
      <c r="I154" s="389"/>
      <c r="J154" s="389"/>
      <c r="K154" s="389"/>
      <c r="L154" s="73"/>
      <c r="M154" s="73"/>
      <c r="N154" s="73"/>
      <c r="O154" s="73"/>
      <c r="P154" s="73"/>
      <c r="Q154" s="73"/>
      <c r="R154" s="365"/>
    </row>
    <row r="155" spans="1:18" ht="40.15" customHeight="1" x14ac:dyDescent="0.25">
      <c r="A155" s="521"/>
      <c r="B155" s="522"/>
      <c r="C155" s="520"/>
      <c r="D155" s="44" t="s">
        <v>254</v>
      </c>
      <c r="E155" s="73">
        <v>10</v>
      </c>
      <c r="F155" s="43"/>
      <c r="G155" s="389"/>
      <c r="H155" s="389"/>
      <c r="I155" s="389"/>
      <c r="J155" s="389"/>
      <c r="K155" s="389"/>
      <c r="L155" s="73"/>
      <c r="M155" s="73"/>
      <c r="N155" s="73"/>
      <c r="O155" s="73"/>
      <c r="P155" s="73"/>
      <c r="Q155" s="73"/>
      <c r="R155" s="365"/>
    </row>
    <row r="156" spans="1:18" ht="36.6" customHeight="1" x14ac:dyDescent="0.25">
      <c r="A156" s="521"/>
      <c r="B156" s="522"/>
      <c r="C156" s="520"/>
      <c r="D156" s="44" t="s">
        <v>255</v>
      </c>
      <c r="E156" s="73">
        <v>5</v>
      </c>
      <c r="F156" s="43"/>
      <c r="G156" s="389"/>
      <c r="H156" s="389"/>
      <c r="I156" s="389"/>
      <c r="J156" s="389"/>
      <c r="K156" s="389"/>
      <c r="L156" s="73"/>
      <c r="M156" s="73"/>
      <c r="N156" s="73"/>
      <c r="O156" s="73"/>
      <c r="P156" s="73"/>
      <c r="Q156" s="73"/>
      <c r="R156" s="365"/>
    </row>
    <row r="157" spans="1:18" ht="26.45" customHeight="1" x14ac:dyDescent="0.25">
      <c r="A157" s="521"/>
      <c r="B157" s="522"/>
      <c r="C157" s="520"/>
      <c r="D157" s="44" t="s">
        <v>256</v>
      </c>
      <c r="E157" s="73">
        <v>5</v>
      </c>
      <c r="F157" s="43"/>
      <c r="G157" s="389"/>
      <c r="H157" s="389"/>
      <c r="I157" s="389"/>
      <c r="J157" s="389"/>
      <c r="K157" s="389"/>
      <c r="L157" s="73"/>
      <c r="M157" s="73"/>
      <c r="N157" s="73"/>
      <c r="O157" s="73"/>
      <c r="P157" s="73"/>
      <c r="Q157" s="73"/>
      <c r="R157" s="365"/>
    </row>
    <row r="158" spans="1:18" ht="26.45" customHeight="1" x14ac:dyDescent="0.25">
      <c r="A158" s="521"/>
      <c r="B158" s="522"/>
      <c r="C158" s="520"/>
      <c r="D158" s="44" t="s">
        <v>257</v>
      </c>
      <c r="E158" s="73">
        <v>5</v>
      </c>
      <c r="F158" s="43"/>
      <c r="G158" s="389"/>
      <c r="H158" s="389"/>
      <c r="I158" s="389"/>
      <c r="J158" s="389"/>
      <c r="K158" s="389"/>
      <c r="L158" s="73"/>
      <c r="M158" s="73"/>
      <c r="N158" s="73"/>
      <c r="O158" s="73"/>
      <c r="P158" s="73"/>
      <c r="Q158" s="73"/>
      <c r="R158" s="365"/>
    </row>
    <row r="159" spans="1:18" ht="25.9" customHeight="1" x14ac:dyDescent="0.25">
      <c r="A159" s="521"/>
      <c r="B159" s="522"/>
      <c r="C159" s="520"/>
      <c r="D159" s="44" t="s">
        <v>258</v>
      </c>
      <c r="E159" s="73">
        <v>5</v>
      </c>
      <c r="F159" s="43"/>
      <c r="G159" s="389"/>
      <c r="H159" s="389"/>
      <c r="I159" s="389"/>
      <c r="J159" s="389"/>
      <c r="K159" s="389"/>
      <c r="L159" s="73"/>
      <c r="M159" s="73"/>
      <c r="N159" s="73"/>
      <c r="O159" s="73"/>
      <c r="P159" s="73"/>
      <c r="Q159" s="73"/>
      <c r="R159" s="365"/>
    </row>
    <row r="160" spans="1:18" ht="25.9" customHeight="1" x14ac:dyDescent="0.25">
      <c r="A160" s="521"/>
      <c r="B160" s="522"/>
      <c r="C160" s="520"/>
      <c r="D160" s="44" t="s">
        <v>259</v>
      </c>
      <c r="E160" s="73">
        <v>5</v>
      </c>
      <c r="F160" s="43"/>
      <c r="G160" s="389"/>
      <c r="H160" s="389"/>
      <c r="I160" s="389"/>
      <c r="J160" s="389"/>
      <c r="K160" s="389"/>
      <c r="L160" s="73"/>
      <c r="M160" s="73"/>
      <c r="N160" s="73"/>
      <c r="O160" s="73"/>
      <c r="P160" s="73"/>
      <c r="Q160" s="73"/>
      <c r="R160" s="365"/>
    </row>
    <row r="161" spans="1:18" ht="18.600000000000001" customHeight="1" x14ac:dyDescent="0.25">
      <c r="A161" s="521"/>
      <c r="B161" s="522"/>
      <c r="C161" s="520"/>
      <c r="D161" s="44" t="s">
        <v>260</v>
      </c>
      <c r="E161" s="73">
        <v>5</v>
      </c>
      <c r="F161" s="43"/>
      <c r="G161" s="389"/>
      <c r="H161" s="389"/>
      <c r="I161" s="389"/>
      <c r="J161" s="389"/>
      <c r="K161" s="389"/>
      <c r="L161" s="73"/>
      <c r="M161" s="73"/>
      <c r="N161" s="73"/>
      <c r="O161" s="73"/>
      <c r="P161" s="73"/>
      <c r="Q161" s="73"/>
      <c r="R161" s="365"/>
    </row>
    <row r="162" spans="1:18" ht="18.600000000000001" customHeight="1" x14ac:dyDescent="0.25">
      <c r="A162" s="521"/>
      <c r="B162" s="522"/>
      <c r="C162" s="520"/>
      <c r="D162" s="44" t="s">
        <v>261</v>
      </c>
      <c r="E162" s="73">
        <v>10</v>
      </c>
      <c r="F162" s="43"/>
      <c r="G162" s="389"/>
      <c r="H162" s="389"/>
      <c r="I162" s="389"/>
      <c r="J162" s="389"/>
      <c r="K162" s="389"/>
      <c r="L162" s="73"/>
      <c r="M162" s="73"/>
      <c r="N162" s="73"/>
      <c r="O162" s="73"/>
      <c r="P162" s="73"/>
      <c r="Q162" s="73"/>
      <c r="R162" s="365"/>
    </row>
    <row r="163" spans="1:18" ht="18.600000000000001" customHeight="1" x14ac:dyDescent="0.25">
      <c r="A163" s="521"/>
      <c r="B163" s="522"/>
      <c r="C163" s="520"/>
      <c r="D163" s="44" t="s">
        <v>262</v>
      </c>
      <c r="E163" s="73">
        <v>20</v>
      </c>
      <c r="F163" s="43"/>
      <c r="G163" s="389"/>
      <c r="H163" s="389"/>
      <c r="I163" s="389"/>
      <c r="J163" s="389"/>
      <c r="K163" s="389"/>
      <c r="L163" s="73"/>
      <c r="M163" s="73"/>
      <c r="N163" s="73"/>
      <c r="O163" s="73"/>
      <c r="P163" s="73"/>
      <c r="Q163" s="73"/>
      <c r="R163" s="365"/>
    </row>
    <row r="164" spans="1:18" ht="18.600000000000001" customHeight="1" x14ac:dyDescent="0.25">
      <c r="A164" s="521"/>
      <c r="B164" s="522"/>
      <c r="C164" s="520"/>
      <c r="D164" s="44" t="s">
        <v>263</v>
      </c>
      <c r="E164" s="73">
        <v>24</v>
      </c>
      <c r="F164" s="43"/>
      <c r="G164" s="389"/>
      <c r="H164" s="389"/>
      <c r="I164" s="389"/>
      <c r="J164" s="389"/>
      <c r="K164" s="389"/>
      <c r="L164" s="73"/>
      <c r="M164" s="73"/>
      <c r="N164" s="73"/>
      <c r="O164" s="73"/>
      <c r="P164" s="73"/>
      <c r="Q164" s="73"/>
      <c r="R164" s="365"/>
    </row>
    <row r="165" spans="1:18" ht="31.9" customHeight="1" x14ac:dyDescent="0.25">
      <c r="A165" s="521"/>
      <c r="B165" s="522"/>
      <c r="C165" s="520"/>
      <c r="D165" s="44" t="s">
        <v>264</v>
      </c>
      <c r="E165" s="73">
        <v>100</v>
      </c>
      <c r="F165" s="43"/>
      <c r="G165" s="389"/>
      <c r="H165" s="389"/>
      <c r="I165" s="389"/>
      <c r="J165" s="389"/>
      <c r="K165" s="389"/>
      <c r="L165" s="73"/>
      <c r="M165" s="73"/>
      <c r="N165" s="73"/>
      <c r="O165" s="73"/>
      <c r="P165" s="73"/>
      <c r="Q165" s="73"/>
      <c r="R165" s="365"/>
    </row>
    <row r="166" spans="1:18" ht="31.5" x14ac:dyDescent="0.25">
      <c r="A166" s="521"/>
      <c r="B166" s="522"/>
      <c r="C166" s="520"/>
      <c r="D166" s="44" t="s">
        <v>265</v>
      </c>
      <c r="E166" s="73">
        <v>10</v>
      </c>
      <c r="F166" s="43"/>
      <c r="G166" s="389"/>
      <c r="H166" s="389"/>
      <c r="I166" s="389"/>
      <c r="J166" s="389"/>
      <c r="K166" s="389"/>
      <c r="L166" s="73"/>
      <c r="M166" s="73"/>
      <c r="N166" s="73"/>
      <c r="O166" s="73"/>
      <c r="P166" s="73"/>
      <c r="Q166" s="73"/>
      <c r="R166" s="365"/>
    </row>
    <row r="167" spans="1:18" ht="45" customHeight="1" x14ac:dyDescent="0.25">
      <c r="A167" s="521"/>
      <c r="B167" s="522"/>
      <c r="C167" s="520"/>
      <c r="D167" s="44" t="s">
        <v>266</v>
      </c>
      <c r="E167" s="73">
        <v>5</v>
      </c>
      <c r="F167" s="43"/>
      <c r="G167" s="389"/>
      <c r="H167" s="389"/>
      <c r="I167" s="389"/>
      <c r="J167" s="389"/>
      <c r="K167" s="389"/>
      <c r="L167" s="73"/>
      <c r="M167" s="73"/>
      <c r="N167" s="73"/>
      <c r="O167" s="73"/>
      <c r="P167" s="73"/>
      <c r="Q167" s="73"/>
      <c r="R167" s="365"/>
    </row>
    <row r="168" spans="1:18" ht="32.450000000000003" customHeight="1" x14ac:dyDescent="0.25">
      <c r="A168" s="521"/>
      <c r="B168" s="522"/>
      <c r="C168" s="520"/>
      <c r="D168" s="44" t="s">
        <v>267</v>
      </c>
      <c r="E168" s="73">
        <v>5</v>
      </c>
      <c r="F168" s="43"/>
      <c r="G168" s="389"/>
      <c r="H168" s="389"/>
      <c r="I168" s="389"/>
      <c r="J168" s="389"/>
      <c r="K168" s="389"/>
      <c r="L168" s="73"/>
      <c r="M168" s="73"/>
      <c r="N168" s="73"/>
      <c r="O168" s="73"/>
      <c r="P168" s="73"/>
      <c r="Q168" s="73"/>
      <c r="R168" s="365"/>
    </row>
    <row r="169" spans="1:18" ht="37.9" customHeight="1" x14ac:dyDescent="0.25">
      <c r="A169" s="521"/>
      <c r="B169" s="522"/>
      <c r="C169" s="520"/>
      <c r="D169" s="44" t="s">
        <v>268</v>
      </c>
      <c r="E169" s="73">
        <v>5</v>
      </c>
      <c r="F169" s="43"/>
      <c r="G169" s="389"/>
      <c r="H169" s="389"/>
      <c r="I169" s="389"/>
      <c r="J169" s="389"/>
      <c r="K169" s="389"/>
      <c r="L169" s="73"/>
      <c r="M169" s="73"/>
      <c r="N169" s="73"/>
      <c r="O169" s="73"/>
      <c r="P169" s="73"/>
      <c r="Q169" s="73"/>
      <c r="R169" s="365"/>
    </row>
    <row r="170" spans="1:18" ht="31.15" customHeight="1" x14ac:dyDescent="0.25">
      <c r="A170" s="521"/>
      <c r="B170" s="522"/>
      <c r="C170" s="520"/>
      <c r="D170" s="44" t="s">
        <v>269</v>
      </c>
      <c r="E170" s="73">
        <v>5</v>
      </c>
      <c r="F170" s="43"/>
      <c r="G170" s="389"/>
      <c r="H170" s="389"/>
      <c r="I170" s="389"/>
      <c r="J170" s="389"/>
      <c r="K170" s="389"/>
      <c r="L170" s="73"/>
      <c r="M170" s="73"/>
      <c r="N170" s="73"/>
      <c r="O170" s="73"/>
      <c r="P170" s="73"/>
      <c r="Q170" s="73"/>
      <c r="R170" s="365"/>
    </row>
    <row r="171" spans="1:18" ht="31.9" customHeight="1" x14ac:dyDescent="0.25">
      <c r="A171" s="521"/>
      <c r="B171" s="522"/>
      <c r="C171" s="520"/>
      <c r="D171" s="44" t="s">
        <v>270</v>
      </c>
      <c r="E171" s="73">
        <v>5</v>
      </c>
      <c r="F171" s="43"/>
      <c r="G171" s="389"/>
      <c r="H171" s="389"/>
      <c r="I171" s="389"/>
      <c r="J171" s="389"/>
      <c r="K171" s="389"/>
      <c r="L171" s="73"/>
      <c r="M171" s="73"/>
      <c r="N171" s="73"/>
      <c r="O171" s="73"/>
      <c r="P171" s="73"/>
      <c r="Q171" s="73"/>
      <c r="R171" s="365"/>
    </row>
    <row r="172" spans="1:18" ht="34.15" customHeight="1" x14ac:dyDescent="0.25">
      <c r="A172" s="521"/>
      <c r="B172" s="522"/>
      <c r="C172" s="520"/>
      <c r="D172" s="44" t="s">
        <v>271</v>
      </c>
      <c r="E172" s="73">
        <v>30</v>
      </c>
      <c r="F172" s="43"/>
      <c r="G172" s="389"/>
      <c r="H172" s="389"/>
      <c r="I172" s="389"/>
      <c r="J172" s="389"/>
      <c r="K172" s="389"/>
      <c r="L172" s="73"/>
      <c r="M172" s="73"/>
      <c r="N172" s="73"/>
      <c r="O172" s="73"/>
      <c r="P172" s="73"/>
      <c r="Q172" s="73"/>
      <c r="R172" s="365"/>
    </row>
    <row r="173" spans="1:18" ht="31.9" customHeight="1" x14ac:dyDescent="0.25">
      <c r="A173" s="521"/>
      <c r="B173" s="522"/>
      <c r="C173" s="520"/>
      <c r="D173" s="44" t="s">
        <v>272</v>
      </c>
      <c r="E173" s="73">
        <v>30</v>
      </c>
      <c r="F173" s="43"/>
      <c r="G173" s="389"/>
      <c r="H173" s="389"/>
      <c r="I173" s="389"/>
      <c r="J173" s="389"/>
      <c r="K173" s="389"/>
      <c r="L173" s="73"/>
      <c r="M173" s="73"/>
      <c r="N173" s="73"/>
      <c r="O173" s="73"/>
      <c r="P173" s="73"/>
      <c r="Q173" s="73"/>
      <c r="R173" s="365"/>
    </row>
    <row r="174" spans="1:18" ht="35.450000000000003" customHeight="1" x14ac:dyDescent="0.25">
      <c r="A174" s="521"/>
      <c r="B174" s="522"/>
      <c r="C174" s="520"/>
      <c r="D174" s="44" t="s">
        <v>273</v>
      </c>
      <c r="E174" s="73">
        <v>30</v>
      </c>
      <c r="F174" s="43"/>
      <c r="G174" s="389"/>
      <c r="H174" s="389"/>
      <c r="I174" s="389"/>
      <c r="J174" s="389"/>
      <c r="K174" s="389"/>
      <c r="L174" s="73"/>
      <c r="M174" s="73"/>
      <c r="N174" s="73"/>
      <c r="O174" s="73"/>
      <c r="P174" s="73"/>
      <c r="Q174" s="73"/>
      <c r="R174" s="365"/>
    </row>
    <row r="175" spans="1:18" ht="37.15" customHeight="1" x14ac:dyDescent="0.25">
      <c r="A175" s="521"/>
      <c r="B175" s="522"/>
      <c r="C175" s="520"/>
      <c r="D175" s="44" t="s">
        <v>274</v>
      </c>
      <c r="E175" s="73">
        <v>30</v>
      </c>
      <c r="F175" s="43"/>
      <c r="G175" s="389"/>
      <c r="H175" s="389"/>
      <c r="I175" s="389"/>
      <c r="J175" s="389"/>
      <c r="K175" s="389"/>
      <c r="L175" s="73"/>
      <c r="M175" s="73"/>
      <c r="N175" s="73"/>
      <c r="O175" s="73"/>
      <c r="P175" s="73"/>
      <c r="Q175" s="73"/>
      <c r="R175" s="365"/>
    </row>
    <row r="176" spans="1:18" ht="47.45" customHeight="1" x14ac:dyDescent="0.25">
      <c r="A176" s="521"/>
      <c r="B176" s="522"/>
      <c r="C176" s="520"/>
      <c r="D176" s="44" t="s">
        <v>275</v>
      </c>
      <c r="E176" s="73">
        <v>10</v>
      </c>
      <c r="F176" s="43"/>
      <c r="G176" s="389"/>
      <c r="H176" s="389"/>
      <c r="I176" s="389"/>
      <c r="J176" s="389"/>
      <c r="K176" s="389"/>
      <c r="L176" s="73"/>
      <c r="M176" s="73"/>
      <c r="N176" s="73"/>
      <c r="O176" s="73"/>
      <c r="P176" s="73"/>
      <c r="Q176" s="73"/>
      <c r="R176" s="365"/>
    </row>
    <row r="177" spans="1:18" ht="52.15" customHeight="1" x14ac:dyDescent="0.25">
      <c r="A177" s="521"/>
      <c r="B177" s="522"/>
      <c r="C177" s="520"/>
      <c r="D177" s="44" t="s">
        <v>276</v>
      </c>
      <c r="E177" s="73">
        <v>10</v>
      </c>
      <c r="F177" s="43"/>
      <c r="G177" s="389"/>
      <c r="H177" s="389"/>
      <c r="I177" s="389"/>
      <c r="J177" s="389"/>
      <c r="K177" s="389"/>
      <c r="L177" s="73"/>
      <c r="M177" s="73"/>
      <c r="N177" s="73"/>
      <c r="O177" s="73"/>
      <c r="P177" s="73"/>
      <c r="Q177" s="73"/>
      <c r="R177" s="365"/>
    </row>
    <row r="178" spans="1:18" ht="48.6" customHeight="1" x14ac:dyDescent="0.25">
      <c r="A178" s="521"/>
      <c r="B178" s="522"/>
      <c r="C178" s="520"/>
      <c r="D178" s="44" t="s">
        <v>277</v>
      </c>
      <c r="E178" s="73">
        <v>10</v>
      </c>
      <c r="F178" s="43"/>
      <c r="G178" s="389"/>
      <c r="H178" s="389"/>
      <c r="I178" s="389"/>
      <c r="J178" s="389"/>
      <c r="K178" s="389"/>
      <c r="L178" s="73"/>
      <c r="M178" s="73"/>
      <c r="N178" s="73"/>
      <c r="O178" s="73"/>
      <c r="P178" s="73"/>
      <c r="Q178" s="73"/>
      <c r="R178" s="365"/>
    </row>
    <row r="179" spans="1:18" ht="57" customHeight="1" x14ac:dyDescent="0.25">
      <c r="A179" s="521"/>
      <c r="B179" s="522"/>
      <c r="C179" s="520"/>
      <c r="D179" s="44" t="s">
        <v>278</v>
      </c>
      <c r="E179" s="73">
        <v>10</v>
      </c>
      <c r="F179" s="43"/>
      <c r="G179" s="389"/>
      <c r="H179" s="389"/>
      <c r="I179" s="389"/>
      <c r="J179" s="389"/>
      <c r="K179" s="389"/>
      <c r="L179" s="73"/>
      <c r="M179" s="73"/>
      <c r="N179" s="73"/>
      <c r="O179" s="73"/>
      <c r="P179" s="73"/>
      <c r="Q179" s="73"/>
      <c r="R179" s="365"/>
    </row>
    <row r="180" spans="1:18" ht="26.25" x14ac:dyDescent="0.25">
      <c r="A180" s="521"/>
      <c r="B180" s="522"/>
      <c r="C180" s="520"/>
      <c r="D180" s="44" t="s">
        <v>279</v>
      </c>
      <c r="E180" s="73">
        <v>4</v>
      </c>
      <c r="F180" s="43"/>
      <c r="G180" s="389"/>
      <c r="H180" s="389"/>
      <c r="I180" s="389"/>
      <c r="J180" s="389"/>
      <c r="K180" s="389"/>
      <c r="L180" s="73"/>
      <c r="M180" s="73"/>
      <c r="N180" s="73"/>
      <c r="O180" s="73"/>
      <c r="P180" s="73"/>
      <c r="Q180" s="73"/>
      <c r="R180" s="365"/>
    </row>
    <row r="181" spans="1:18" ht="30.6" customHeight="1" x14ac:dyDescent="0.25">
      <c r="A181" s="521"/>
      <c r="B181" s="522"/>
      <c r="C181" s="520"/>
      <c r="D181" s="44" t="s">
        <v>280</v>
      </c>
      <c r="E181" s="73">
        <v>10</v>
      </c>
      <c r="F181" s="43"/>
      <c r="G181" s="389"/>
      <c r="H181" s="389"/>
      <c r="I181" s="389"/>
      <c r="J181" s="389"/>
      <c r="K181" s="389"/>
      <c r="L181" s="73"/>
      <c r="M181" s="73"/>
      <c r="N181" s="73"/>
      <c r="O181" s="73"/>
      <c r="P181" s="73"/>
      <c r="Q181" s="73"/>
      <c r="R181" s="365"/>
    </row>
    <row r="182" spans="1:18" ht="30.6" customHeight="1" x14ac:dyDescent="0.25">
      <c r="A182" s="521"/>
      <c r="B182" s="522"/>
      <c r="C182" s="520"/>
      <c r="D182" s="44" t="s">
        <v>281</v>
      </c>
      <c r="E182" s="73">
        <v>10</v>
      </c>
      <c r="F182" s="43"/>
      <c r="G182" s="389"/>
      <c r="H182" s="389"/>
      <c r="I182" s="389"/>
      <c r="J182" s="389"/>
      <c r="K182" s="389"/>
      <c r="L182" s="73"/>
      <c r="M182" s="73"/>
      <c r="N182" s="73"/>
      <c r="O182" s="73"/>
      <c r="P182" s="73"/>
      <c r="Q182" s="73"/>
      <c r="R182" s="365"/>
    </row>
    <row r="183" spans="1:18" ht="40.9" customHeight="1" x14ac:dyDescent="0.25">
      <c r="A183" s="521"/>
      <c r="B183" s="522"/>
      <c r="C183" s="520"/>
      <c r="D183" s="44" t="s">
        <v>282</v>
      </c>
      <c r="E183" s="73">
        <v>5</v>
      </c>
      <c r="F183" s="43"/>
      <c r="G183" s="389"/>
      <c r="H183" s="389"/>
      <c r="I183" s="389"/>
      <c r="J183" s="389"/>
      <c r="K183" s="389"/>
      <c r="L183" s="73"/>
      <c r="M183" s="73"/>
      <c r="N183" s="73"/>
      <c r="O183" s="73"/>
      <c r="P183" s="73"/>
      <c r="Q183" s="73"/>
      <c r="R183" s="365"/>
    </row>
    <row r="184" spans="1:18" ht="30.6" customHeight="1" x14ac:dyDescent="0.25">
      <c r="A184" s="521"/>
      <c r="B184" s="522"/>
      <c r="C184" s="520"/>
      <c r="D184" s="44" t="s">
        <v>283</v>
      </c>
      <c r="E184" s="73">
        <v>5</v>
      </c>
      <c r="F184" s="43"/>
      <c r="G184" s="389"/>
      <c r="H184" s="389"/>
      <c r="I184" s="389"/>
      <c r="J184" s="389"/>
      <c r="K184" s="389"/>
      <c r="L184" s="73"/>
      <c r="M184" s="73"/>
      <c r="N184" s="73"/>
      <c r="O184" s="73"/>
      <c r="P184" s="73"/>
      <c r="Q184" s="73"/>
      <c r="R184" s="365"/>
    </row>
    <row r="185" spans="1:18" ht="30.6" customHeight="1" x14ac:dyDescent="0.25">
      <c r="A185" s="521"/>
      <c r="B185" s="522"/>
      <c r="C185" s="520"/>
      <c r="D185" s="44" t="s">
        <v>284</v>
      </c>
      <c r="E185" s="73">
        <v>4</v>
      </c>
      <c r="F185" s="43"/>
      <c r="G185" s="389"/>
      <c r="H185" s="389"/>
      <c r="I185" s="389"/>
      <c r="J185" s="389"/>
      <c r="K185" s="389"/>
      <c r="L185" s="73"/>
      <c r="M185" s="73"/>
      <c r="N185" s="73"/>
      <c r="O185" s="73"/>
      <c r="P185" s="73"/>
      <c r="Q185" s="73"/>
      <c r="R185" s="365"/>
    </row>
    <row r="186" spans="1:18" ht="30.6" customHeight="1" x14ac:dyDescent="0.25">
      <c r="A186" s="521"/>
      <c r="B186" s="522"/>
      <c r="C186" s="520"/>
      <c r="D186" s="44" t="s">
        <v>285</v>
      </c>
      <c r="E186" s="73">
        <v>10</v>
      </c>
      <c r="F186" s="43"/>
      <c r="G186" s="389"/>
      <c r="H186" s="389"/>
      <c r="I186" s="389"/>
      <c r="J186" s="389"/>
      <c r="K186" s="389"/>
      <c r="L186" s="73"/>
      <c r="M186" s="73"/>
      <c r="N186" s="73"/>
      <c r="O186" s="73"/>
      <c r="P186" s="73"/>
      <c r="Q186" s="73"/>
      <c r="R186" s="365"/>
    </row>
    <row r="187" spans="1:18" ht="30.6" customHeight="1" x14ac:dyDescent="0.25">
      <c r="A187" s="521"/>
      <c r="B187" s="522"/>
      <c r="C187" s="520"/>
      <c r="D187" s="44" t="s">
        <v>286</v>
      </c>
      <c r="E187" s="73">
        <v>2</v>
      </c>
      <c r="F187" s="43"/>
      <c r="G187" s="389"/>
      <c r="H187" s="389"/>
      <c r="I187" s="389"/>
      <c r="J187" s="389"/>
      <c r="K187" s="389"/>
      <c r="L187" s="73"/>
      <c r="M187" s="73"/>
      <c r="N187" s="73"/>
      <c r="O187" s="73"/>
      <c r="P187" s="73"/>
      <c r="Q187" s="73"/>
      <c r="R187" s="365"/>
    </row>
    <row r="188" spans="1:18" ht="30.6" customHeight="1" x14ac:dyDescent="0.25">
      <c r="A188" s="521"/>
      <c r="B188" s="522"/>
      <c r="C188" s="520"/>
      <c r="D188" s="44" t="s">
        <v>287</v>
      </c>
      <c r="E188" s="73">
        <v>20</v>
      </c>
      <c r="F188" s="43"/>
      <c r="G188" s="389"/>
      <c r="H188" s="389"/>
      <c r="I188" s="389"/>
      <c r="J188" s="389"/>
      <c r="K188" s="389"/>
      <c r="L188" s="73"/>
      <c r="M188" s="73"/>
      <c r="N188" s="73"/>
      <c r="O188" s="73"/>
      <c r="P188" s="73"/>
      <c r="Q188" s="73"/>
      <c r="R188" s="365"/>
    </row>
    <row r="189" spans="1:18" ht="30.6" customHeight="1" x14ac:dyDescent="0.25">
      <c r="A189" s="521"/>
      <c r="B189" s="522"/>
      <c r="C189" s="520"/>
      <c r="D189" s="44" t="s">
        <v>288</v>
      </c>
      <c r="E189" s="73">
        <v>20</v>
      </c>
      <c r="F189" s="43"/>
      <c r="G189" s="389"/>
      <c r="H189" s="389"/>
      <c r="I189" s="389"/>
      <c r="J189" s="389"/>
      <c r="K189" s="389"/>
      <c r="L189" s="73"/>
      <c r="M189" s="73"/>
      <c r="N189" s="73"/>
      <c r="O189" s="73"/>
      <c r="P189" s="73"/>
      <c r="Q189" s="73"/>
      <c r="R189" s="365"/>
    </row>
    <row r="190" spans="1:18" ht="30.6" customHeight="1" x14ac:dyDescent="0.25">
      <c r="A190" s="521"/>
      <c r="B190" s="522"/>
      <c r="C190" s="520"/>
      <c r="D190" s="44" t="s">
        <v>289</v>
      </c>
      <c r="E190" s="73">
        <v>20</v>
      </c>
      <c r="F190" s="43"/>
      <c r="G190" s="389"/>
      <c r="H190" s="389"/>
      <c r="I190" s="389"/>
      <c r="J190" s="389"/>
      <c r="K190" s="389"/>
      <c r="L190" s="73"/>
      <c r="M190" s="73"/>
      <c r="N190" s="73"/>
      <c r="O190" s="73"/>
      <c r="P190" s="73"/>
      <c r="Q190" s="73"/>
      <c r="R190" s="365"/>
    </row>
    <row r="191" spans="1:18" ht="30.6" customHeight="1" x14ac:dyDescent="0.25">
      <c r="A191" s="521"/>
      <c r="B191" s="522"/>
      <c r="C191" s="520"/>
      <c r="D191" s="44" t="s">
        <v>290</v>
      </c>
      <c r="E191" s="73">
        <v>2</v>
      </c>
      <c r="F191" s="43"/>
      <c r="G191" s="389"/>
      <c r="H191" s="389"/>
      <c r="I191" s="389"/>
      <c r="J191" s="389"/>
      <c r="K191" s="389"/>
      <c r="L191" s="73"/>
      <c r="M191" s="73"/>
      <c r="N191" s="73"/>
      <c r="O191" s="73"/>
      <c r="P191" s="73"/>
      <c r="Q191" s="73"/>
      <c r="R191" s="365"/>
    </row>
    <row r="192" spans="1:18" ht="30.6" customHeight="1" x14ac:dyDescent="0.25">
      <c r="A192" s="521"/>
      <c r="B192" s="522"/>
      <c r="C192" s="520"/>
      <c r="D192" s="44" t="s">
        <v>291</v>
      </c>
      <c r="E192" s="73">
        <v>1</v>
      </c>
      <c r="F192" s="43"/>
      <c r="G192" s="389"/>
      <c r="H192" s="389"/>
      <c r="I192" s="389"/>
      <c r="J192" s="389"/>
      <c r="K192" s="389"/>
      <c r="L192" s="73"/>
      <c r="M192" s="73"/>
      <c r="N192" s="73"/>
      <c r="O192" s="73"/>
      <c r="P192" s="73"/>
      <c r="Q192" s="73"/>
      <c r="R192" s="365"/>
    </row>
    <row r="193" spans="1:18" ht="30.6" customHeight="1" x14ac:dyDescent="0.25">
      <c r="A193" s="521"/>
      <c r="B193" s="522"/>
      <c r="C193" s="520"/>
      <c r="D193" s="44" t="s">
        <v>292</v>
      </c>
      <c r="E193" s="73">
        <v>2</v>
      </c>
      <c r="F193" s="43"/>
      <c r="G193" s="389"/>
      <c r="H193" s="389"/>
      <c r="I193" s="389"/>
      <c r="J193" s="389"/>
      <c r="K193" s="389"/>
      <c r="L193" s="73"/>
      <c r="M193" s="73"/>
      <c r="N193" s="73"/>
      <c r="O193" s="73"/>
      <c r="P193" s="73"/>
      <c r="Q193" s="73"/>
      <c r="R193" s="365"/>
    </row>
    <row r="194" spans="1:18" ht="30.6" customHeight="1" x14ac:dyDescent="0.25">
      <c r="A194" s="521"/>
      <c r="B194" s="522"/>
      <c r="C194" s="520"/>
      <c r="D194" s="44" t="s">
        <v>293</v>
      </c>
      <c r="E194" s="73">
        <v>12</v>
      </c>
      <c r="F194" s="43"/>
      <c r="G194" s="389"/>
      <c r="H194" s="389"/>
      <c r="I194" s="389"/>
      <c r="J194" s="389"/>
      <c r="K194" s="389"/>
      <c r="L194" s="73"/>
      <c r="M194" s="73"/>
      <c r="N194" s="73"/>
      <c r="O194" s="73"/>
      <c r="P194" s="73"/>
      <c r="Q194" s="73"/>
      <c r="R194" s="365"/>
    </row>
    <row r="195" spans="1:18" ht="42.6" customHeight="1" x14ac:dyDescent="0.25">
      <c r="A195" s="521"/>
      <c r="B195" s="522"/>
      <c r="C195" s="520"/>
      <c r="D195" s="44" t="s">
        <v>294</v>
      </c>
      <c r="E195" s="73">
        <v>12</v>
      </c>
      <c r="F195" s="43"/>
      <c r="G195" s="389"/>
      <c r="H195" s="389"/>
      <c r="I195" s="389"/>
      <c r="J195" s="389"/>
      <c r="K195" s="389"/>
      <c r="L195" s="73"/>
      <c r="M195" s="73"/>
      <c r="N195" s="73"/>
      <c r="O195" s="73"/>
      <c r="P195" s="73"/>
      <c r="Q195" s="73"/>
      <c r="R195" s="365"/>
    </row>
    <row r="196" spans="1:18" ht="40.9" customHeight="1" x14ac:dyDescent="0.25">
      <c r="A196" s="521"/>
      <c r="B196" s="522"/>
      <c r="C196" s="520"/>
      <c r="D196" s="44" t="s">
        <v>295</v>
      </c>
      <c r="E196" s="73">
        <v>1</v>
      </c>
      <c r="F196" s="43"/>
      <c r="G196" s="389"/>
      <c r="H196" s="389"/>
      <c r="I196" s="389"/>
      <c r="J196" s="389"/>
      <c r="K196" s="389"/>
      <c r="L196" s="73"/>
      <c r="M196" s="73"/>
      <c r="N196" s="73"/>
      <c r="O196" s="73"/>
      <c r="P196" s="73"/>
      <c r="Q196" s="73"/>
      <c r="R196" s="365"/>
    </row>
    <row r="197" spans="1:18" ht="48.6" customHeight="1" x14ac:dyDescent="0.25">
      <c r="A197" s="521"/>
      <c r="B197" s="522"/>
      <c r="C197" s="520"/>
      <c r="D197" s="44" t="s">
        <v>296</v>
      </c>
      <c r="E197" s="73">
        <v>2</v>
      </c>
      <c r="F197" s="43"/>
      <c r="G197" s="389"/>
      <c r="H197" s="389"/>
      <c r="I197" s="389"/>
      <c r="J197" s="389"/>
      <c r="K197" s="389"/>
      <c r="L197" s="73"/>
      <c r="M197" s="73"/>
      <c r="N197" s="73"/>
      <c r="O197" s="73"/>
      <c r="P197" s="73"/>
      <c r="Q197" s="73"/>
      <c r="R197" s="365"/>
    </row>
    <row r="198" spans="1:18" ht="43.9" customHeight="1" x14ac:dyDescent="0.25">
      <c r="A198" s="521"/>
      <c r="B198" s="522"/>
      <c r="C198" s="520"/>
      <c r="D198" s="44" t="s">
        <v>297</v>
      </c>
      <c r="E198" s="73">
        <v>3</v>
      </c>
      <c r="F198" s="43"/>
      <c r="G198" s="389"/>
      <c r="H198" s="389"/>
      <c r="I198" s="389"/>
      <c r="J198" s="389"/>
      <c r="K198" s="389"/>
      <c r="L198" s="73"/>
      <c r="M198" s="73"/>
      <c r="N198" s="73"/>
      <c r="O198" s="73"/>
      <c r="P198" s="73"/>
      <c r="Q198" s="73"/>
      <c r="R198" s="365"/>
    </row>
    <row r="199" spans="1:18" ht="30.6" customHeight="1" x14ac:dyDescent="0.25">
      <c r="A199" s="521"/>
      <c r="B199" s="522"/>
      <c r="C199" s="520"/>
      <c r="D199" s="44" t="s">
        <v>298</v>
      </c>
      <c r="E199" s="73">
        <v>2</v>
      </c>
      <c r="F199" s="43"/>
      <c r="G199" s="389"/>
      <c r="H199" s="389"/>
      <c r="I199" s="389"/>
      <c r="J199" s="389"/>
      <c r="K199" s="389"/>
      <c r="L199" s="73"/>
      <c r="M199" s="73"/>
      <c r="N199" s="73"/>
      <c r="O199" s="73"/>
      <c r="P199" s="73"/>
      <c r="Q199" s="73"/>
      <c r="R199" s="365"/>
    </row>
    <row r="200" spans="1:18" ht="25.9" customHeight="1" x14ac:dyDescent="0.25">
      <c r="A200" s="523"/>
      <c r="B200" s="524"/>
      <c r="C200" s="520"/>
      <c r="D200" s="44" t="s">
        <v>299</v>
      </c>
      <c r="E200" s="73">
        <v>2</v>
      </c>
      <c r="F200" s="43"/>
      <c r="G200" s="389"/>
      <c r="H200" s="389"/>
      <c r="I200" s="389"/>
      <c r="J200" s="389"/>
      <c r="K200" s="389"/>
      <c r="L200" s="73"/>
      <c r="M200" s="73"/>
      <c r="N200" s="73"/>
      <c r="O200" s="73"/>
      <c r="P200" s="73"/>
      <c r="Q200" s="73"/>
      <c r="R200" s="365"/>
    </row>
    <row r="201" spans="1:18" ht="28.15" customHeight="1" x14ac:dyDescent="0.25">
      <c r="A201" s="525" t="s">
        <v>300</v>
      </c>
      <c r="B201" s="526"/>
      <c r="C201" s="527"/>
      <c r="D201" s="44" t="s">
        <v>301</v>
      </c>
      <c r="E201" s="73">
        <v>2</v>
      </c>
      <c r="F201" s="43"/>
      <c r="G201" s="389"/>
      <c r="H201" s="389"/>
      <c r="I201" s="389"/>
      <c r="J201" s="389"/>
      <c r="K201" s="389"/>
      <c r="L201" s="73"/>
      <c r="M201" s="73"/>
      <c r="N201" s="73"/>
      <c r="O201" s="73"/>
      <c r="P201" s="73"/>
      <c r="Q201" s="73"/>
      <c r="R201" s="365"/>
    </row>
    <row r="202" spans="1:18" ht="34.9" customHeight="1" x14ac:dyDescent="0.25">
      <c r="A202" s="528"/>
      <c r="B202" s="529"/>
      <c r="C202" s="527"/>
      <c r="D202" s="44" t="s">
        <v>302</v>
      </c>
      <c r="E202" s="73">
        <v>2</v>
      </c>
      <c r="F202" s="43"/>
      <c r="G202" s="389"/>
      <c r="H202" s="389"/>
      <c r="I202" s="389"/>
      <c r="J202" s="389"/>
      <c r="K202" s="389"/>
      <c r="L202" s="73"/>
      <c r="M202" s="73"/>
      <c r="N202" s="73"/>
      <c r="O202" s="73"/>
      <c r="P202" s="73"/>
      <c r="Q202" s="73"/>
      <c r="R202" s="365"/>
    </row>
    <row r="203" spans="1:18" ht="39.6" customHeight="1" x14ac:dyDescent="0.25">
      <c r="A203" s="528"/>
      <c r="B203" s="529"/>
      <c r="C203" s="527"/>
      <c r="D203" s="44" t="s">
        <v>303</v>
      </c>
      <c r="E203" s="73">
        <v>10</v>
      </c>
      <c r="F203" s="43"/>
      <c r="G203" s="389"/>
      <c r="H203" s="389"/>
      <c r="I203" s="389"/>
      <c r="J203" s="389"/>
      <c r="K203" s="389"/>
      <c r="L203" s="73"/>
      <c r="M203" s="73"/>
      <c r="N203" s="73"/>
      <c r="O203" s="73"/>
      <c r="P203" s="73"/>
      <c r="Q203" s="73"/>
      <c r="R203" s="365"/>
    </row>
    <row r="204" spans="1:18" ht="36" customHeight="1" x14ac:dyDescent="0.25">
      <c r="A204" s="528"/>
      <c r="B204" s="529"/>
      <c r="C204" s="527"/>
      <c r="D204" s="44" t="s">
        <v>304</v>
      </c>
      <c r="E204" s="73">
        <v>4</v>
      </c>
      <c r="F204" s="43"/>
      <c r="G204" s="389"/>
      <c r="H204" s="389"/>
      <c r="I204" s="389"/>
      <c r="J204" s="389"/>
      <c r="K204" s="389"/>
      <c r="L204" s="73"/>
      <c r="M204" s="73"/>
      <c r="N204" s="73"/>
      <c r="O204" s="73"/>
      <c r="P204" s="73"/>
      <c r="Q204" s="73"/>
      <c r="R204" s="365"/>
    </row>
    <row r="205" spans="1:18" ht="28.15" customHeight="1" x14ac:dyDescent="0.25">
      <c r="A205" s="528"/>
      <c r="B205" s="529"/>
      <c r="C205" s="527"/>
      <c r="D205" s="44" t="s">
        <v>305</v>
      </c>
      <c r="E205" s="73">
        <v>2</v>
      </c>
      <c r="F205" s="43"/>
      <c r="G205" s="389"/>
      <c r="H205" s="389"/>
      <c r="I205" s="389"/>
      <c r="J205" s="389"/>
      <c r="K205" s="389"/>
      <c r="L205" s="73"/>
      <c r="M205" s="73"/>
      <c r="N205" s="73"/>
      <c r="O205" s="73"/>
      <c r="P205" s="73"/>
      <c r="Q205" s="73"/>
      <c r="R205" s="365"/>
    </row>
    <row r="206" spans="1:18" ht="28.15" customHeight="1" x14ac:dyDescent="0.25">
      <c r="A206" s="528"/>
      <c r="B206" s="529"/>
      <c r="C206" s="527"/>
      <c r="D206" s="44" t="s">
        <v>306</v>
      </c>
      <c r="E206" s="73">
        <v>1</v>
      </c>
      <c r="F206" s="43"/>
      <c r="G206" s="389"/>
      <c r="H206" s="389"/>
      <c r="I206" s="389"/>
      <c r="J206" s="389"/>
      <c r="K206" s="389"/>
      <c r="L206" s="73"/>
      <c r="M206" s="73"/>
      <c r="N206" s="73"/>
      <c r="O206" s="73"/>
      <c r="P206" s="73"/>
      <c r="Q206" s="73"/>
      <c r="R206" s="365"/>
    </row>
    <row r="207" spans="1:18" ht="28.15" customHeight="1" x14ac:dyDescent="0.25">
      <c r="A207" s="528"/>
      <c r="B207" s="529"/>
      <c r="C207" s="527"/>
      <c r="D207" s="44" t="s">
        <v>307</v>
      </c>
      <c r="E207" s="73">
        <v>1</v>
      </c>
      <c r="F207" s="43"/>
      <c r="G207" s="389"/>
      <c r="H207" s="389"/>
      <c r="I207" s="389"/>
      <c r="J207" s="389"/>
      <c r="K207" s="389"/>
      <c r="L207" s="73"/>
      <c r="M207" s="73"/>
      <c r="N207" s="73"/>
      <c r="O207" s="73"/>
      <c r="P207" s="73"/>
      <c r="Q207" s="73"/>
      <c r="R207" s="365"/>
    </row>
    <row r="208" spans="1:18" ht="28.15" customHeight="1" x14ac:dyDescent="0.25">
      <c r="A208" s="528"/>
      <c r="B208" s="529"/>
      <c r="C208" s="527"/>
      <c r="D208" s="44" t="s">
        <v>308</v>
      </c>
      <c r="E208" s="73">
        <v>1</v>
      </c>
      <c r="F208" s="43"/>
      <c r="G208" s="389"/>
      <c r="H208" s="389"/>
      <c r="I208" s="389"/>
      <c r="J208" s="389"/>
      <c r="K208" s="389"/>
      <c r="L208" s="73"/>
      <c r="M208" s="73"/>
      <c r="N208" s="73"/>
      <c r="O208" s="73"/>
      <c r="P208" s="73"/>
      <c r="Q208" s="73"/>
      <c r="R208" s="365"/>
    </row>
    <row r="209" spans="1:18" ht="46.15" customHeight="1" x14ac:dyDescent="0.25">
      <c r="A209" s="528"/>
      <c r="B209" s="529"/>
      <c r="C209" s="527"/>
      <c r="D209" s="44" t="s">
        <v>309</v>
      </c>
      <c r="E209" s="73">
        <v>20</v>
      </c>
      <c r="F209" s="43"/>
      <c r="G209" s="389"/>
      <c r="H209" s="389"/>
      <c r="I209" s="389"/>
      <c r="J209" s="389"/>
      <c r="K209" s="389"/>
      <c r="L209" s="73"/>
      <c r="M209" s="73"/>
      <c r="N209" s="73"/>
      <c r="O209" s="73"/>
      <c r="P209" s="73"/>
      <c r="Q209" s="73"/>
      <c r="R209" s="365"/>
    </row>
    <row r="210" spans="1:18" ht="39.6" customHeight="1" x14ac:dyDescent="0.25">
      <c r="A210" s="528"/>
      <c r="B210" s="529"/>
      <c r="C210" s="527"/>
      <c r="D210" s="44" t="s">
        <v>310</v>
      </c>
      <c r="E210" s="73">
        <v>20</v>
      </c>
      <c r="F210" s="43"/>
      <c r="G210" s="389"/>
      <c r="H210" s="389"/>
      <c r="I210" s="389"/>
      <c r="J210" s="389"/>
      <c r="K210" s="389"/>
      <c r="L210" s="73"/>
      <c r="M210" s="73"/>
      <c r="N210" s="73"/>
      <c r="O210" s="73"/>
      <c r="P210" s="73"/>
      <c r="Q210" s="73"/>
      <c r="R210" s="365"/>
    </row>
    <row r="211" spans="1:18" ht="28.15" customHeight="1" x14ac:dyDescent="0.25">
      <c r="A211" s="528"/>
      <c r="B211" s="529"/>
      <c r="C211" s="527"/>
      <c r="D211" s="44" t="s">
        <v>311</v>
      </c>
      <c r="E211" s="73">
        <v>10</v>
      </c>
      <c r="F211" s="43"/>
      <c r="G211" s="389"/>
      <c r="H211" s="389"/>
      <c r="I211" s="389"/>
      <c r="J211" s="389"/>
      <c r="K211" s="389"/>
      <c r="L211" s="73"/>
      <c r="M211" s="73"/>
      <c r="N211" s="73"/>
      <c r="O211" s="73"/>
      <c r="P211" s="73"/>
      <c r="Q211" s="73"/>
      <c r="R211" s="365"/>
    </row>
    <row r="212" spans="1:18" ht="28.15" customHeight="1" x14ac:dyDescent="0.25">
      <c r="A212" s="528"/>
      <c r="B212" s="529"/>
      <c r="C212" s="527"/>
      <c r="D212" s="44" t="s">
        <v>312</v>
      </c>
      <c r="E212" s="73">
        <v>5</v>
      </c>
      <c r="F212" s="43"/>
      <c r="G212" s="389"/>
      <c r="H212" s="389"/>
      <c r="I212" s="389"/>
      <c r="J212" s="389"/>
      <c r="K212" s="389"/>
      <c r="L212" s="73"/>
      <c r="M212" s="73"/>
      <c r="N212" s="73"/>
      <c r="O212" s="73"/>
      <c r="P212" s="73"/>
      <c r="Q212" s="73"/>
      <c r="R212" s="365"/>
    </row>
    <row r="213" spans="1:18" ht="28.15" customHeight="1" x14ac:dyDescent="0.25">
      <c r="A213" s="528"/>
      <c r="B213" s="529"/>
      <c r="C213" s="527"/>
      <c r="D213" s="44" t="s">
        <v>313</v>
      </c>
      <c r="E213" s="73">
        <v>4</v>
      </c>
      <c r="F213" s="43"/>
      <c r="G213" s="389"/>
      <c r="H213" s="389"/>
      <c r="I213" s="389"/>
      <c r="J213" s="389"/>
      <c r="K213" s="389"/>
      <c r="L213" s="73"/>
      <c r="M213" s="73"/>
      <c r="N213" s="73"/>
      <c r="O213" s="73"/>
      <c r="P213" s="73"/>
      <c r="Q213" s="73"/>
      <c r="R213" s="365"/>
    </row>
    <row r="214" spans="1:18" ht="28.15" customHeight="1" x14ac:dyDescent="0.25">
      <c r="A214" s="528"/>
      <c r="B214" s="529"/>
      <c r="C214" s="527"/>
      <c r="D214" s="44" t="s">
        <v>314</v>
      </c>
      <c r="E214" s="73">
        <v>4</v>
      </c>
      <c r="F214" s="43"/>
      <c r="G214" s="389"/>
      <c r="H214" s="389"/>
      <c r="I214" s="389"/>
      <c r="J214" s="389"/>
      <c r="K214" s="389"/>
      <c r="L214" s="73"/>
      <c r="M214" s="73"/>
      <c r="N214" s="73"/>
      <c r="O214" s="73"/>
      <c r="P214" s="73"/>
      <c r="Q214" s="73"/>
      <c r="R214" s="365"/>
    </row>
    <row r="215" spans="1:18" ht="28.15" customHeight="1" x14ac:dyDescent="0.25">
      <c r="A215" s="528"/>
      <c r="B215" s="529"/>
      <c r="C215" s="527"/>
      <c r="D215" s="44" t="s">
        <v>315</v>
      </c>
      <c r="E215" s="73">
        <v>8</v>
      </c>
      <c r="F215" s="43"/>
      <c r="G215" s="389"/>
      <c r="H215" s="389"/>
      <c r="I215" s="389"/>
      <c r="J215" s="389"/>
      <c r="K215" s="389"/>
      <c r="L215" s="73"/>
      <c r="M215" s="73"/>
      <c r="N215" s="73"/>
      <c r="O215" s="73"/>
      <c r="P215" s="73"/>
      <c r="Q215" s="73"/>
      <c r="R215" s="365"/>
    </row>
    <row r="216" spans="1:18" ht="28.15" customHeight="1" x14ac:dyDescent="0.25">
      <c r="A216" s="528"/>
      <c r="B216" s="529"/>
      <c r="C216" s="527"/>
      <c r="D216" s="44" t="s">
        <v>316</v>
      </c>
      <c r="E216" s="73">
        <v>10</v>
      </c>
      <c r="F216" s="43"/>
      <c r="G216" s="389"/>
      <c r="H216" s="389"/>
      <c r="I216" s="389"/>
      <c r="J216" s="389"/>
      <c r="K216" s="389"/>
      <c r="L216" s="73"/>
      <c r="M216" s="73"/>
      <c r="N216" s="73"/>
      <c r="O216" s="73"/>
      <c r="P216" s="73"/>
      <c r="Q216" s="73"/>
      <c r="R216" s="365"/>
    </row>
    <row r="217" spans="1:18" ht="28.15" customHeight="1" x14ac:dyDescent="0.25">
      <c r="A217" s="528"/>
      <c r="B217" s="529"/>
      <c r="C217" s="527"/>
      <c r="D217" s="44" t="s">
        <v>317</v>
      </c>
      <c r="E217" s="73">
        <v>10</v>
      </c>
      <c r="F217" s="43"/>
      <c r="G217" s="389"/>
      <c r="H217" s="389"/>
      <c r="I217" s="389"/>
      <c r="J217" s="389"/>
      <c r="K217" s="389"/>
      <c r="L217" s="73"/>
      <c r="M217" s="73"/>
      <c r="N217" s="73"/>
      <c r="O217" s="73"/>
      <c r="P217" s="73"/>
      <c r="Q217" s="73"/>
      <c r="R217" s="365"/>
    </row>
    <row r="218" spans="1:18" ht="28.15" customHeight="1" x14ac:dyDescent="0.25">
      <c r="A218" s="528"/>
      <c r="B218" s="529"/>
      <c r="C218" s="527"/>
      <c r="D218" s="44" t="s">
        <v>318</v>
      </c>
      <c r="E218" s="73">
        <v>10</v>
      </c>
      <c r="F218" s="43"/>
      <c r="G218" s="389"/>
      <c r="H218" s="389"/>
      <c r="I218" s="389"/>
      <c r="J218" s="389"/>
      <c r="K218" s="389"/>
      <c r="L218" s="73"/>
      <c r="M218" s="73"/>
      <c r="N218" s="73"/>
      <c r="O218" s="73"/>
      <c r="P218" s="73"/>
      <c r="Q218" s="73"/>
      <c r="R218" s="365"/>
    </row>
    <row r="219" spans="1:18" ht="38.450000000000003" customHeight="1" x14ac:dyDescent="0.25">
      <c r="A219" s="528"/>
      <c r="B219" s="529"/>
      <c r="C219" s="527"/>
      <c r="D219" s="44" t="s">
        <v>319</v>
      </c>
      <c r="E219" s="73">
        <v>8</v>
      </c>
      <c r="F219" s="43"/>
      <c r="G219" s="389"/>
      <c r="H219" s="389"/>
      <c r="I219" s="389"/>
      <c r="J219" s="389"/>
      <c r="K219" s="389"/>
      <c r="L219" s="73"/>
      <c r="M219" s="73"/>
      <c r="N219" s="73"/>
      <c r="O219" s="73"/>
      <c r="P219" s="73"/>
      <c r="Q219" s="73"/>
      <c r="R219" s="365"/>
    </row>
    <row r="220" spans="1:18" ht="71.45" customHeight="1" x14ac:dyDescent="0.25">
      <c r="A220" s="528"/>
      <c r="B220" s="529"/>
      <c r="C220" s="527"/>
      <c r="D220" s="44" t="s">
        <v>320</v>
      </c>
      <c r="E220" s="73">
        <v>6</v>
      </c>
      <c r="F220" s="43"/>
      <c r="G220" s="389"/>
      <c r="H220" s="389"/>
      <c r="I220" s="389"/>
      <c r="J220" s="389"/>
      <c r="K220" s="389"/>
      <c r="L220" s="73"/>
      <c r="M220" s="73"/>
      <c r="N220" s="73"/>
      <c r="O220" s="73"/>
      <c r="P220" s="73"/>
      <c r="Q220" s="73"/>
      <c r="R220" s="365"/>
    </row>
    <row r="221" spans="1:18" ht="28.15" customHeight="1" x14ac:dyDescent="0.25">
      <c r="A221" s="528"/>
      <c r="B221" s="529"/>
      <c r="C221" s="527"/>
      <c r="D221" s="44" t="s">
        <v>321</v>
      </c>
      <c r="E221" s="73">
        <v>2</v>
      </c>
      <c r="F221" s="43"/>
      <c r="G221" s="389"/>
      <c r="H221" s="389"/>
      <c r="I221" s="389"/>
      <c r="J221" s="389"/>
      <c r="K221" s="389"/>
      <c r="L221" s="73"/>
      <c r="M221" s="73"/>
      <c r="N221" s="73"/>
      <c r="O221" s="73"/>
      <c r="P221" s="73"/>
      <c r="Q221" s="73"/>
      <c r="R221" s="365"/>
    </row>
    <row r="222" spans="1:18" ht="28.15" customHeight="1" x14ac:dyDescent="0.25">
      <c r="A222" s="528"/>
      <c r="B222" s="529"/>
      <c r="C222" s="527"/>
      <c r="D222" s="44" t="s">
        <v>322</v>
      </c>
      <c r="E222" s="73">
        <v>12</v>
      </c>
      <c r="F222" s="43"/>
      <c r="G222" s="389"/>
      <c r="H222" s="389"/>
      <c r="I222" s="389"/>
      <c r="J222" s="389"/>
      <c r="K222" s="389"/>
      <c r="L222" s="73"/>
      <c r="M222" s="73"/>
      <c r="N222" s="73"/>
      <c r="O222" s="73"/>
      <c r="P222" s="73"/>
      <c r="Q222" s="73"/>
      <c r="R222" s="365"/>
    </row>
    <row r="223" spans="1:18" ht="28.15" customHeight="1" x14ac:dyDescent="0.25">
      <c r="A223" s="528"/>
      <c r="B223" s="529"/>
      <c r="C223" s="527"/>
      <c r="D223" s="44" t="s">
        <v>323</v>
      </c>
      <c r="E223" s="73">
        <v>1</v>
      </c>
      <c r="F223" s="43"/>
      <c r="G223" s="389"/>
      <c r="H223" s="389"/>
      <c r="I223" s="389"/>
      <c r="J223" s="389"/>
      <c r="K223" s="389"/>
      <c r="L223" s="73"/>
      <c r="M223" s="73"/>
      <c r="N223" s="73"/>
      <c r="O223" s="73"/>
      <c r="P223" s="73"/>
      <c r="Q223" s="73"/>
      <c r="R223" s="365"/>
    </row>
    <row r="224" spans="1:18" ht="28.15" customHeight="1" x14ac:dyDescent="0.25">
      <c r="A224" s="528"/>
      <c r="B224" s="529"/>
      <c r="C224" s="527"/>
      <c r="D224" s="44" t="s">
        <v>324</v>
      </c>
      <c r="E224" s="73">
        <v>20</v>
      </c>
      <c r="F224" s="43"/>
      <c r="G224" s="389"/>
      <c r="H224" s="389"/>
      <c r="I224" s="389"/>
      <c r="J224" s="389"/>
      <c r="K224" s="389"/>
      <c r="L224" s="73"/>
      <c r="M224" s="73"/>
      <c r="N224" s="73"/>
      <c r="O224" s="73"/>
      <c r="P224" s="73"/>
      <c r="Q224" s="73"/>
      <c r="R224" s="365"/>
    </row>
    <row r="225" spans="1:18" ht="33.6" customHeight="1" x14ac:dyDescent="0.25">
      <c r="A225" s="528"/>
      <c r="B225" s="529"/>
      <c r="C225" s="527"/>
      <c r="D225" s="44" t="s">
        <v>325</v>
      </c>
      <c r="E225" s="73">
        <v>12</v>
      </c>
      <c r="F225" s="43"/>
      <c r="G225" s="389"/>
      <c r="H225" s="389"/>
      <c r="I225" s="389"/>
      <c r="J225" s="389"/>
      <c r="K225" s="389"/>
      <c r="L225" s="73"/>
      <c r="M225" s="73"/>
      <c r="N225" s="73"/>
      <c r="O225" s="73"/>
      <c r="P225" s="73"/>
      <c r="Q225" s="73"/>
      <c r="R225" s="365"/>
    </row>
    <row r="226" spans="1:18" ht="41.45" customHeight="1" x14ac:dyDescent="0.25">
      <c r="A226" s="528"/>
      <c r="B226" s="529"/>
      <c r="C226" s="527"/>
      <c r="D226" s="44" t="s">
        <v>326</v>
      </c>
      <c r="E226" s="73">
        <v>20</v>
      </c>
      <c r="F226" s="43"/>
      <c r="G226" s="389"/>
      <c r="H226" s="389"/>
      <c r="I226" s="389"/>
      <c r="J226" s="389"/>
      <c r="K226" s="389"/>
      <c r="L226" s="73"/>
      <c r="M226" s="73"/>
      <c r="N226" s="73"/>
      <c r="O226" s="73"/>
      <c r="P226" s="73"/>
      <c r="Q226" s="73"/>
      <c r="R226" s="365"/>
    </row>
    <row r="227" spans="1:18" ht="41.45" customHeight="1" x14ac:dyDescent="0.25">
      <c r="A227" s="528"/>
      <c r="B227" s="529"/>
      <c r="C227" s="527"/>
      <c r="D227" s="44" t="s">
        <v>327</v>
      </c>
      <c r="E227" s="73">
        <v>5</v>
      </c>
      <c r="F227" s="43"/>
      <c r="G227" s="389"/>
      <c r="H227" s="389"/>
      <c r="I227" s="389"/>
      <c r="J227" s="389"/>
      <c r="K227" s="389"/>
      <c r="L227" s="73"/>
      <c r="M227" s="73"/>
      <c r="N227" s="73"/>
      <c r="O227" s="73"/>
      <c r="P227" s="73"/>
      <c r="Q227" s="73"/>
      <c r="R227" s="365"/>
    </row>
    <row r="228" spans="1:18" ht="41.45" customHeight="1" x14ac:dyDescent="0.25">
      <c r="A228" s="528"/>
      <c r="B228" s="529"/>
      <c r="C228" s="527"/>
      <c r="D228" s="44" t="s">
        <v>328</v>
      </c>
      <c r="E228" s="73">
        <v>1</v>
      </c>
      <c r="F228" s="43"/>
      <c r="G228" s="389"/>
      <c r="H228" s="389"/>
      <c r="I228" s="389"/>
      <c r="J228" s="389"/>
      <c r="K228" s="389"/>
      <c r="L228" s="73"/>
      <c r="M228" s="73"/>
      <c r="N228" s="73"/>
      <c r="O228" s="73"/>
      <c r="P228" s="73"/>
      <c r="Q228" s="73"/>
      <c r="R228" s="365"/>
    </row>
    <row r="229" spans="1:18" ht="41.45" customHeight="1" x14ac:dyDescent="0.25">
      <c r="A229" s="528"/>
      <c r="B229" s="529"/>
      <c r="C229" s="527"/>
      <c r="D229" s="44" t="s">
        <v>329</v>
      </c>
      <c r="E229" s="73">
        <v>5</v>
      </c>
      <c r="F229" s="43"/>
      <c r="G229" s="389"/>
      <c r="H229" s="389"/>
      <c r="I229" s="389"/>
      <c r="J229" s="389"/>
      <c r="K229" s="389"/>
      <c r="L229" s="73"/>
      <c r="M229" s="73"/>
      <c r="N229" s="73"/>
      <c r="O229" s="73"/>
      <c r="P229" s="73"/>
      <c r="Q229" s="73"/>
      <c r="R229" s="365"/>
    </row>
    <row r="230" spans="1:18" ht="41.45" customHeight="1" x14ac:dyDescent="0.25">
      <c r="A230" s="528"/>
      <c r="B230" s="529"/>
      <c r="C230" s="527"/>
      <c r="D230" s="44" t="s">
        <v>330</v>
      </c>
      <c r="E230" s="73">
        <v>10</v>
      </c>
      <c r="F230" s="43"/>
      <c r="G230" s="389"/>
      <c r="H230" s="389"/>
      <c r="I230" s="389"/>
      <c r="J230" s="389"/>
      <c r="K230" s="389"/>
      <c r="L230" s="73"/>
      <c r="M230" s="73"/>
      <c r="N230" s="73"/>
      <c r="O230" s="73"/>
      <c r="P230" s="73"/>
      <c r="Q230" s="73"/>
      <c r="R230" s="365"/>
    </row>
    <row r="231" spans="1:18" ht="41.45" customHeight="1" x14ac:dyDescent="0.25">
      <c r="A231" s="528"/>
      <c r="B231" s="529"/>
      <c r="C231" s="527"/>
      <c r="D231" s="44" t="s">
        <v>331</v>
      </c>
      <c r="E231" s="73">
        <v>5</v>
      </c>
      <c r="F231" s="43"/>
      <c r="G231" s="389"/>
      <c r="H231" s="389"/>
      <c r="I231" s="389"/>
      <c r="J231" s="389"/>
      <c r="K231" s="389"/>
      <c r="L231" s="73"/>
      <c r="M231" s="73"/>
      <c r="N231" s="73"/>
      <c r="O231" s="73"/>
      <c r="P231" s="73"/>
      <c r="Q231" s="73"/>
      <c r="R231" s="365"/>
    </row>
    <row r="232" spans="1:18" ht="41.45" customHeight="1" x14ac:dyDescent="0.25">
      <c r="A232" s="528"/>
      <c r="B232" s="529"/>
      <c r="C232" s="527"/>
      <c r="D232" s="44" t="s">
        <v>332</v>
      </c>
      <c r="E232" s="73">
        <v>1</v>
      </c>
      <c r="F232" s="43"/>
      <c r="G232" s="389"/>
      <c r="H232" s="389"/>
      <c r="I232" s="389"/>
      <c r="J232" s="389"/>
      <c r="K232" s="389"/>
      <c r="L232" s="73"/>
      <c r="M232" s="73"/>
      <c r="N232" s="73"/>
      <c r="O232" s="73"/>
      <c r="P232" s="73"/>
      <c r="Q232" s="73"/>
      <c r="R232" s="365"/>
    </row>
    <row r="233" spans="1:18" ht="41.45" customHeight="1" x14ac:dyDescent="0.25">
      <c r="A233" s="528"/>
      <c r="B233" s="529"/>
      <c r="C233" s="527"/>
      <c r="D233" s="44" t="s">
        <v>333</v>
      </c>
      <c r="E233" s="73">
        <v>5</v>
      </c>
      <c r="F233" s="43"/>
      <c r="G233" s="389"/>
      <c r="H233" s="389"/>
      <c r="I233" s="389"/>
      <c r="J233" s="389"/>
      <c r="K233" s="389"/>
      <c r="L233" s="73"/>
      <c r="M233" s="73"/>
      <c r="N233" s="73"/>
      <c r="O233" s="73"/>
      <c r="P233" s="73"/>
      <c r="Q233" s="73"/>
      <c r="R233" s="365"/>
    </row>
    <row r="234" spans="1:18" ht="41.45" customHeight="1" x14ac:dyDescent="0.25">
      <c r="A234" s="528"/>
      <c r="B234" s="529"/>
      <c r="C234" s="527"/>
      <c r="D234" s="44" t="s">
        <v>334</v>
      </c>
      <c r="E234" s="73">
        <v>5</v>
      </c>
      <c r="F234" s="43"/>
      <c r="G234" s="389"/>
      <c r="H234" s="389"/>
      <c r="I234" s="389"/>
      <c r="J234" s="389"/>
      <c r="K234" s="389"/>
      <c r="L234" s="73"/>
      <c r="M234" s="73"/>
      <c r="N234" s="73"/>
      <c r="O234" s="73"/>
      <c r="P234" s="73"/>
      <c r="Q234" s="73"/>
      <c r="R234" s="365"/>
    </row>
    <row r="235" spans="1:18" ht="41.45" customHeight="1" x14ac:dyDescent="0.25">
      <c r="A235" s="528"/>
      <c r="B235" s="529"/>
      <c r="C235" s="527"/>
      <c r="D235" s="44" t="s">
        <v>335</v>
      </c>
      <c r="E235" s="73">
        <v>12</v>
      </c>
      <c r="F235" s="43"/>
      <c r="G235" s="389"/>
      <c r="H235" s="389"/>
      <c r="I235" s="389"/>
      <c r="J235" s="389"/>
      <c r="K235" s="389"/>
      <c r="L235" s="73"/>
      <c r="M235" s="73"/>
      <c r="N235" s="73"/>
      <c r="O235" s="73"/>
      <c r="P235" s="73"/>
      <c r="Q235" s="73"/>
      <c r="R235" s="365"/>
    </row>
    <row r="236" spans="1:18" ht="41.45" customHeight="1" x14ac:dyDescent="0.25">
      <c r="A236" s="528"/>
      <c r="B236" s="529"/>
      <c r="C236" s="527"/>
      <c r="D236" s="44" t="s">
        <v>336</v>
      </c>
      <c r="E236" s="73">
        <v>12</v>
      </c>
      <c r="F236" s="43"/>
      <c r="G236" s="389"/>
      <c r="H236" s="389"/>
      <c r="I236" s="389"/>
      <c r="J236" s="389"/>
      <c r="K236" s="389"/>
      <c r="L236" s="73"/>
      <c r="M236" s="73"/>
      <c r="N236" s="73"/>
      <c r="O236" s="73"/>
      <c r="P236" s="73"/>
      <c r="Q236" s="73"/>
      <c r="R236" s="365"/>
    </row>
    <row r="237" spans="1:18" ht="41.45" customHeight="1" x14ac:dyDescent="0.25">
      <c r="A237" s="528"/>
      <c r="B237" s="529"/>
      <c r="C237" s="527"/>
      <c r="D237" s="44" t="s">
        <v>337</v>
      </c>
      <c r="E237" s="73">
        <v>5</v>
      </c>
      <c r="F237" s="43"/>
      <c r="G237" s="389"/>
      <c r="H237" s="389"/>
      <c r="I237" s="389"/>
      <c r="J237" s="389"/>
      <c r="K237" s="389"/>
      <c r="L237" s="73"/>
      <c r="M237" s="73"/>
      <c r="N237" s="73"/>
      <c r="O237" s="73"/>
      <c r="P237" s="73"/>
      <c r="Q237" s="73"/>
      <c r="R237" s="365"/>
    </row>
    <row r="238" spans="1:18" ht="41.45" customHeight="1" x14ac:dyDescent="0.25">
      <c r="A238" s="528"/>
      <c r="B238" s="529"/>
      <c r="C238" s="527"/>
      <c r="D238" s="44" t="s">
        <v>338</v>
      </c>
      <c r="E238" s="73">
        <v>5</v>
      </c>
      <c r="F238" s="43"/>
      <c r="G238" s="389"/>
      <c r="H238" s="389"/>
      <c r="I238" s="389"/>
      <c r="J238" s="389"/>
      <c r="K238" s="389"/>
      <c r="L238" s="73"/>
      <c r="M238" s="73"/>
      <c r="N238" s="73"/>
      <c r="O238" s="73"/>
      <c r="P238" s="73"/>
      <c r="Q238" s="73"/>
      <c r="R238" s="365"/>
    </row>
    <row r="239" spans="1:18" ht="41.45" customHeight="1" x14ac:dyDescent="0.25">
      <c r="A239" s="528"/>
      <c r="B239" s="529"/>
      <c r="C239" s="527"/>
      <c r="D239" s="44" t="s">
        <v>339</v>
      </c>
      <c r="E239" s="73">
        <v>5</v>
      </c>
      <c r="F239" s="43"/>
      <c r="G239" s="389"/>
      <c r="H239" s="389"/>
      <c r="I239" s="389"/>
      <c r="J239" s="389"/>
      <c r="K239" s="389"/>
      <c r="L239" s="73"/>
      <c r="M239" s="73"/>
      <c r="N239" s="73"/>
      <c r="O239" s="73"/>
      <c r="P239" s="73"/>
      <c r="Q239" s="73"/>
      <c r="R239" s="365"/>
    </row>
    <row r="240" spans="1:18" ht="41.45" customHeight="1" x14ac:dyDescent="0.25">
      <c r="A240" s="528"/>
      <c r="B240" s="529"/>
      <c r="C240" s="527"/>
      <c r="D240" s="44" t="s">
        <v>340</v>
      </c>
      <c r="E240" s="73">
        <v>5</v>
      </c>
      <c r="F240" s="43"/>
      <c r="G240" s="389"/>
      <c r="H240" s="389"/>
      <c r="I240" s="389"/>
      <c r="J240" s="389"/>
      <c r="K240" s="389"/>
      <c r="L240" s="73"/>
      <c r="M240" s="73"/>
      <c r="N240" s="73"/>
      <c r="O240" s="73"/>
      <c r="P240" s="73"/>
      <c r="Q240" s="73"/>
      <c r="R240" s="365"/>
    </row>
    <row r="241" spans="1:18" ht="40.15" customHeight="1" x14ac:dyDescent="0.25">
      <c r="A241" s="530"/>
      <c r="B241" s="531"/>
      <c r="C241" s="527"/>
      <c r="D241" s="44" t="s">
        <v>341</v>
      </c>
      <c r="E241" s="73">
        <v>2</v>
      </c>
      <c r="F241" s="43"/>
      <c r="G241" s="389"/>
      <c r="H241" s="389"/>
      <c r="I241" s="389"/>
      <c r="J241" s="389"/>
      <c r="K241" s="389"/>
      <c r="L241" s="73"/>
      <c r="M241" s="73"/>
      <c r="N241" s="73"/>
      <c r="O241" s="73"/>
      <c r="P241" s="73"/>
      <c r="Q241" s="73"/>
      <c r="R241" s="365"/>
    </row>
    <row r="242" spans="1:18" ht="27" customHeight="1" x14ac:dyDescent="0.25">
      <c r="A242" s="525" t="s">
        <v>342</v>
      </c>
      <c r="B242" s="526"/>
      <c r="C242" s="527"/>
      <c r="D242" s="44" t="s">
        <v>343</v>
      </c>
      <c r="E242" s="73">
        <v>1</v>
      </c>
      <c r="F242" s="43"/>
      <c r="G242" s="389"/>
      <c r="H242" s="389"/>
      <c r="I242" s="389"/>
      <c r="J242" s="389"/>
      <c r="K242" s="389"/>
      <c r="L242" s="73"/>
      <c r="M242" s="73"/>
      <c r="N242" s="73"/>
      <c r="O242" s="73"/>
      <c r="P242" s="73"/>
      <c r="Q242" s="73"/>
      <c r="R242" s="365"/>
    </row>
    <row r="243" spans="1:18" ht="30" customHeight="1" x14ac:dyDescent="0.25">
      <c r="A243" s="528"/>
      <c r="B243" s="529"/>
      <c r="C243" s="527"/>
      <c r="D243" s="44" t="s">
        <v>344</v>
      </c>
      <c r="E243" s="73">
        <v>1</v>
      </c>
      <c r="F243" s="43"/>
      <c r="G243" s="389"/>
      <c r="H243" s="389"/>
      <c r="I243" s="389"/>
      <c r="J243" s="389"/>
      <c r="K243" s="389"/>
      <c r="L243" s="73"/>
      <c r="M243" s="73"/>
      <c r="N243" s="73"/>
      <c r="O243" s="73"/>
      <c r="P243" s="73"/>
      <c r="Q243" s="73"/>
      <c r="R243" s="365"/>
    </row>
    <row r="244" spans="1:18" ht="33" customHeight="1" x14ac:dyDescent="0.25">
      <c r="A244" s="528"/>
      <c r="B244" s="529"/>
      <c r="C244" s="527"/>
      <c r="D244" s="44" t="s">
        <v>345</v>
      </c>
      <c r="E244" s="73">
        <v>1</v>
      </c>
      <c r="F244" s="43"/>
      <c r="G244" s="389"/>
      <c r="H244" s="389"/>
      <c r="I244" s="389"/>
      <c r="J244" s="389"/>
      <c r="K244" s="389"/>
      <c r="L244" s="73"/>
      <c r="M244" s="73"/>
      <c r="N244" s="73"/>
      <c r="O244" s="73"/>
      <c r="P244" s="73"/>
      <c r="Q244" s="73"/>
      <c r="R244" s="365"/>
    </row>
    <row r="245" spans="1:18" ht="28.9" customHeight="1" x14ac:dyDescent="0.25">
      <c r="A245" s="528"/>
      <c r="B245" s="529"/>
      <c r="C245" s="527"/>
      <c r="D245" s="44" t="s">
        <v>346</v>
      </c>
      <c r="E245" s="73">
        <v>50</v>
      </c>
      <c r="F245" s="43"/>
      <c r="G245" s="389"/>
      <c r="H245" s="389"/>
      <c r="I245" s="389"/>
      <c r="J245" s="389"/>
      <c r="K245" s="389"/>
      <c r="L245" s="73"/>
      <c r="M245" s="73"/>
      <c r="N245" s="73"/>
      <c r="O245" s="73"/>
      <c r="P245" s="73"/>
      <c r="Q245" s="73"/>
      <c r="R245" s="365"/>
    </row>
    <row r="246" spans="1:18" ht="30" customHeight="1" x14ac:dyDescent="0.25">
      <c r="A246" s="528"/>
      <c r="B246" s="529"/>
      <c r="C246" s="527"/>
      <c r="D246" s="44" t="s">
        <v>347</v>
      </c>
      <c r="E246" s="73">
        <v>50</v>
      </c>
      <c r="F246" s="43"/>
      <c r="G246" s="389"/>
      <c r="H246" s="389"/>
      <c r="I246" s="389"/>
      <c r="J246" s="389"/>
      <c r="K246" s="389"/>
      <c r="L246" s="73"/>
      <c r="M246" s="73"/>
      <c r="N246" s="73"/>
      <c r="O246" s="73"/>
      <c r="P246" s="73"/>
      <c r="Q246" s="73"/>
      <c r="R246" s="365"/>
    </row>
    <row r="247" spans="1:18" ht="40.15" customHeight="1" x14ac:dyDescent="0.25">
      <c r="A247" s="528"/>
      <c r="B247" s="529"/>
      <c r="C247" s="527"/>
      <c r="D247" s="44" t="s">
        <v>348</v>
      </c>
      <c r="E247" s="73">
        <v>50</v>
      </c>
      <c r="F247" s="43"/>
      <c r="G247" s="389"/>
      <c r="H247" s="389"/>
      <c r="I247" s="389"/>
      <c r="J247" s="389"/>
      <c r="K247" s="389"/>
      <c r="L247" s="73"/>
      <c r="M247" s="73"/>
      <c r="N247" s="73"/>
      <c r="O247" s="73"/>
      <c r="P247" s="73"/>
      <c r="Q247" s="73"/>
      <c r="R247" s="365"/>
    </row>
    <row r="248" spans="1:18" ht="103.9" customHeight="1" x14ac:dyDescent="0.25">
      <c r="A248" s="528"/>
      <c r="B248" s="529"/>
      <c r="C248" s="527"/>
      <c r="D248" s="44" t="s">
        <v>349</v>
      </c>
      <c r="E248" s="73">
        <v>50</v>
      </c>
      <c r="F248" s="43"/>
      <c r="G248" s="389"/>
      <c r="H248" s="389"/>
      <c r="I248" s="389"/>
      <c r="J248" s="389"/>
      <c r="K248" s="389"/>
      <c r="L248" s="73"/>
      <c r="M248" s="73"/>
      <c r="N248" s="73"/>
      <c r="O248" s="73"/>
      <c r="P248" s="73"/>
      <c r="Q248" s="73"/>
      <c r="R248" s="365"/>
    </row>
    <row r="249" spans="1:18" ht="40.15" customHeight="1" x14ac:dyDescent="0.25">
      <c r="A249" s="528"/>
      <c r="B249" s="529"/>
      <c r="C249" s="527"/>
      <c r="D249" s="44" t="s">
        <v>350</v>
      </c>
      <c r="E249" s="73">
        <v>50</v>
      </c>
      <c r="F249" s="43"/>
      <c r="G249" s="389"/>
      <c r="H249" s="389"/>
      <c r="I249" s="389"/>
      <c r="J249" s="389"/>
      <c r="K249" s="389"/>
      <c r="L249" s="73"/>
      <c r="M249" s="73"/>
      <c r="N249" s="73"/>
      <c r="O249" s="73"/>
      <c r="P249" s="73"/>
      <c r="Q249" s="73"/>
      <c r="R249" s="365"/>
    </row>
    <row r="250" spans="1:18" ht="40.15" customHeight="1" x14ac:dyDescent="0.25">
      <c r="A250" s="528"/>
      <c r="B250" s="529"/>
      <c r="C250" s="527"/>
      <c r="D250" s="44" t="s">
        <v>351</v>
      </c>
      <c r="E250" s="73">
        <v>50</v>
      </c>
      <c r="F250" s="43"/>
      <c r="G250" s="389"/>
      <c r="H250" s="389"/>
      <c r="I250" s="389"/>
      <c r="J250" s="389"/>
      <c r="K250" s="389"/>
      <c r="L250" s="73"/>
      <c r="M250" s="73"/>
      <c r="N250" s="73"/>
      <c r="O250" s="73"/>
      <c r="P250" s="73"/>
      <c r="Q250" s="73"/>
      <c r="R250" s="365"/>
    </row>
    <row r="251" spans="1:18" ht="40.15" customHeight="1" x14ac:dyDescent="0.25">
      <c r="A251" s="528"/>
      <c r="B251" s="529"/>
      <c r="C251" s="527"/>
      <c r="D251" s="44" t="s">
        <v>352</v>
      </c>
      <c r="E251" s="73">
        <v>50</v>
      </c>
      <c r="F251" s="43"/>
      <c r="G251" s="389"/>
      <c r="H251" s="389"/>
      <c r="I251" s="389"/>
      <c r="J251" s="389"/>
      <c r="K251" s="389"/>
      <c r="L251" s="73"/>
      <c r="M251" s="73"/>
      <c r="N251" s="73"/>
      <c r="O251" s="73"/>
      <c r="P251" s="73"/>
      <c r="Q251" s="73"/>
      <c r="R251" s="365"/>
    </row>
    <row r="252" spans="1:18" ht="40.15" customHeight="1" x14ac:dyDescent="0.25">
      <c r="A252" s="528"/>
      <c r="B252" s="529"/>
      <c r="C252" s="527"/>
      <c r="D252" s="44" t="s">
        <v>353</v>
      </c>
      <c r="E252" s="73">
        <v>50</v>
      </c>
      <c r="F252" s="43"/>
      <c r="G252" s="389"/>
      <c r="H252" s="389"/>
      <c r="I252" s="389"/>
      <c r="J252" s="389"/>
      <c r="K252" s="389"/>
      <c r="L252" s="73"/>
      <c r="M252" s="73"/>
      <c r="N252" s="73"/>
      <c r="O252" s="73"/>
      <c r="P252" s="73"/>
      <c r="Q252" s="73"/>
      <c r="R252" s="365"/>
    </row>
    <row r="253" spans="1:18" ht="40.15" customHeight="1" x14ac:dyDescent="0.25">
      <c r="A253" s="528"/>
      <c r="B253" s="529"/>
      <c r="C253" s="527"/>
      <c r="D253" s="44" t="s">
        <v>354</v>
      </c>
      <c r="E253" s="73">
        <v>50</v>
      </c>
      <c r="F253" s="43"/>
      <c r="G253" s="389"/>
      <c r="H253" s="389"/>
      <c r="I253" s="389"/>
      <c r="J253" s="389"/>
      <c r="K253" s="389"/>
      <c r="L253" s="73"/>
      <c r="M253" s="73"/>
      <c r="N253" s="73"/>
      <c r="O253" s="73"/>
      <c r="P253" s="73"/>
      <c r="Q253" s="73"/>
      <c r="R253" s="365"/>
    </row>
    <row r="254" spans="1:18" ht="40.15" customHeight="1" x14ac:dyDescent="0.25">
      <c r="A254" s="528"/>
      <c r="B254" s="529"/>
      <c r="C254" s="527"/>
      <c r="D254" s="44" t="s">
        <v>355</v>
      </c>
      <c r="E254" s="73">
        <v>50</v>
      </c>
      <c r="F254" s="43"/>
      <c r="G254" s="389"/>
      <c r="H254" s="389"/>
      <c r="I254" s="389"/>
      <c r="J254" s="389"/>
      <c r="K254" s="389"/>
      <c r="L254" s="73"/>
      <c r="M254" s="73"/>
      <c r="N254" s="73"/>
      <c r="O254" s="73"/>
      <c r="P254" s="73"/>
      <c r="Q254" s="73"/>
      <c r="R254" s="365"/>
    </row>
    <row r="255" spans="1:18" ht="40.15" customHeight="1" x14ac:dyDescent="0.25">
      <c r="A255" s="528"/>
      <c r="B255" s="529"/>
      <c r="C255" s="527"/>
      <c r="D255" s="44" t="s">
        <v>356</v>
      </c>
      <c r="E255" s="73">
        <v>1</v>
      </c>
      <c r="F255" s="43"/>
      <c r="G255" s="389"/>
      <c r="H255" s="389"/>
      <c r="I255" s="389"/>
      <c r="J255" s="389"/>
      <c r="K255" s="389"/>
      <c r="L255" s="73"/>
      <c r="M255" s="73"/>
      <c r="N255" s="73"/>
      <c r="O255" s="73"/>
      <c r="P255" s="73"/>
      <c r="Q255" s="73"/>
      <c r="R255" s="365"/>
    </row>
    <row r="256" spans="1:18" ht="40.15" customHeight="1" x14ac:dyDescent="0.25">
      <c r="A256" s="528"/>
      <c r="B256" s="529"/>
      <c r="C256" s="527"/>
      <c r="D256" s="44" t="s">
        <v>357</v>
      </c>
      <c r="E256" s="73">
        <v>1</v>
      </c>
      <c r="F256" s="43"/>
      <c r="G256" s="389"/>
      <c r="H256" s="389"/>
      <c r="I256" s="389"/>
      <c r="J256" s="389"/>
      <c r="K256" s="389"/>
      <c r="L256" s="73"/>
      <c r="M256" s="73"/>
      <c r="N256" s="73"/>
      <c r="O256" s="73"/>
      <c r="P256" s="73"/>
      <c r="Q256" s="73"/>
      <c r="R256" s="365"/>
    </row>
    <row r="257" spans="1:18" ht="40.15" customHeight="1" x14ac:dyDescent="0.25">
      <c r="A257" s="528"/>
      <c r="B257" s="529"/>
      <c r="C257" s="527"/>
      <c r="D257" s="44" t="s">
        <v>358</v>
      </c>
      <c r="E257" s="73">
        <v>1</v>
      </c>
      <c r="F257" s="43"/>
      <c r="G257" s="389"/>
      <c r="H257" s="389"/>
      <c r="I257" s="389"/>
      <c r="J257" s="389"/>
      <c r="K257" s="389"/>
      <c r="L257" s="73"/>
      <c r="M257" s="73"/>
      <c r="N257" s="73"/>
      <c r="O257" s="73"/>
      <c r="P257" s="73"/>
      <c r="Q257" s="73"/>
      <c r="R257" s="365"/>
    </row>
    <row r="258" spans="1:18" ht="40.15" customHeight="1" x14ac:dyDescent="0.25">
      <c r="A258" s="532"/>
      <c r="B258" s="533"/>
      <c r="C258" s="527"/>
      <c r="D258" s="44" t="s">
        <v>359</v>
      </c>
      <c r="E258" s="73">
        <v>1</v>
      </c>
      <c r="F258" s="43"/>
      <c r="G258" s="389"/>
      <c r="H258" s="389"/>
      <c r="I258" s="389"/>
      <c r="J258" s="389"/>
      <c r="K258" s="389"/>
      <c r="L258" s="73"/>
      <c r="M258" s="73"/>
      <c r="N258" s="73"/>
      <c r="O258" s="73"/>
      <c r="P258" s="73"/>
      <c r="Q258" s="73"/>
      <c r="R258" s="365"/>
    </row>
    <row r="259" spans="1:18" ht="69" customHeight="1" x14ac:dyDescent="0.25">
      <c r="A259" s="525" t="s">
        <v>360</v>
      </c>
      <c r="B259" s="526"/>
      <c r="C259" s="527"/>
      <c r="D259" s="44" t="s">
        <v>361</v>
      </c>
      <c r="E259" s="73">
        <v>1</v>
      </c>
      <c r="F259" s="43"/>
      <c r="G259" s="389"/>
      <c r="H259" s="389"/>
      <c r="I259" s="389"/>
      <c r="J259" s="389"/>
      <c r="K259" s="389"/>
      <c r="L259" s="73"/>
      <c r="M259" s="73"/>
      <c r="N259" s="73"/>
      <c r="O259" s="73"/>
      <c r="P259" s="73"/>
      <c r="Q259" s="73"/>
      <c r="R259" s="365"/>
    </row>
    <row r="260" spans="1:18" ht="43.9" customHeight="1" x14ac:dyDescent="0.25">
      <c r="A260" s="528"/>
      <c r="B260" s="529"/>
      <c r="C260" s="527"/>
      <c r="D260" s="44" t="s">
        <v>362</v>
      </c>
      <c r="E260" s="73">
        <v>4</v>
      </c>
      <c r="F260" s="43"/>
      <c r="G260" s="389"/>
      <c r="H260" s="389"/>
      <c r="I260" s="389"/>
      <c r="J260" s="389"/>
      <c r="K260" s="389"/>
      <c r="L260" s="73"/>
      <c r="M260" s="73"/>
      <c r="N260" s="73"/>
      <c r="O260" s="73"/>
      <c r="P260" s="73"/>
      <c r="Q260" s="73"/>
      <c r="R260" s="365"/>
    </row>
    <row r="261" spans="1:18" ht="32.450000000000003" customHeight="1" x14ac:dyDescent="0.25">
      <c r="A261" s="528"/>
      <c r="B261" s="529"/>
      <c r="C261" s="527"/>
      <c r="D261" s="44" t="s">
        <v>363</v>
      </c>
      <c r="E261" s="73">
        <v>3</v>
      </c>
      <c r="F261" s="43"/>
      <c r="G261" s="389"/>
      <c r="H261" s="389"/>
      <c r="I261" s="389"/>
      <c r="J261" s="389"/>
      <c r="K261" s="389"/>
      <c r="L261" s="73"/>
      <c r="M261" s="73"/>
      <c r="N261" s="73"/>
      <c r="O261" s="73"/>
      <c r="P261" s="73"/>
      <c r="Q261" s="73"/>
      <c r="R261" s="365"/>
    </row>
    <row r="262" spans="1:18" ht="28.9" customHeight="1" x14ac:dyDescent="0.25">
      <c r="A262" s="528"/>
      <c r="B262" s="529"/>
      <c r="C262" s="527"/>
      <c r="D262" s="44" t="s">
        <v>364</v>
      </c>
      <c r="E262" s="73">
        <v>4</v>
      </c>
      <c r="F262" s="43"/>
      <c r="G262" s="389"/>
      <c r="H262" s="389"/>
      <c r="I262" s="389"/>
      <c r="J262" s="389"/>
      <c r="K262" s="389"/>
      <c r="L262" s="73"/>
      <c r="M262" s="73"/>
      <c r="N262" s="73"/>
      <c r="O262" s="73"/>
      <c r="P262" s="73"/>
      <c r="Q262" s="73"/>
      <c r="R262" s="365"/>
    </row>
    <row r="263" spans="1:18" ht="28.9" customHeight="1" x14ac:dyDescent="0.25">
      <c r="A263" s="528"/>
      <c r="B263" s="529"/>
      <c r="C263" s="527"/>
      <c r="D263" s="44" t="s">
        <v>365</v>
      </c>
      <c r="E263" s="73">
        <v>1</v>
      </c>
      <c r="F263" s="43"/>
      <c r="G263" s="389"/>
      <c r="H263" s="389"/>
      <c r="I263" s="389"/>
      <c r="J263" s="389"/>
      <c r="K263" s="389"/>
      <c r="L263" s="73"/>
      <c r="M263" s="73"/>
      <c r="N263" s="73"/>
      <c r="O263" s="73"/>
      <c r="P263" s="73"/>
      <c r="Q263" s="73"/>
      <c r="R263" s="365"/>
    </row>
    <row r="264" spans="1:18" ht="37.9" customHeight="1" x14ac:dyDescent="0.25">
      <c r="A264" s="528"/>
      <c r="B264" s="529"/>
      <c r="C264" s="527"/>
      <c r="D264" s="44" t="s">
        <v>366</v>
      </c>
      <c r="E264" s="73">
        <v>6</v>
      </c>
      <c r="F264" s="43"/>
      <c r="G264" s="389"/>
      <c r="H264" s="389"/>
      <c r="I264" s="389"/>
      <c r="J264" s="389"/>
      <c r="K264" s="389"/>
      <c r="L264" s="73"/>
      <c r="M264" s="73"/>
      <c r="N264" s="73"/>
      <c r="O264" s="73"/>
      <c r="P264" s="73"/>
      <c r="Q264" s="73"/>
      <c r="R264" s="365"/>
    </row>
    <row r="265" spans="1:18" ht="28.9" customHeight="1" x14ac:dyDescent="0.25">
      <c r="A265" s="528"/>
      <c r="B265" s="529"/>
      <c r="C265" s="527"/>
      <c r="D265" s="44" t="s">
        <v>367</v>
      </c>
      <c r="E265" s="73">
        <v>7</v>
      </c>
      <c r="F265" s="43"/>
      <c r="G265" s="389"/>
      <c r="H265" s="389"/>
      <c r="I265" s="389"/>
      <c r="J265" s="389"/>
      <c r="K265" s="389"/>
      <c r="L265" s="73"/>
      <c r="M265" s="73"/>
      <c r="N265" s="73"/>
      <c r="O265" s="73"/>
      <c r="P265" s="73"/>
      <c r="Q265" s="73"/>
      <c r="R265" s="365"/>
    </row>
    <row r="266" spans="1:18" ht="28.9" customHeight="1" x14ac:dyDescent="0.25">
      <c r="A266" s="528"/>
      <c r="B266" s="529"/>
      <c r="C266" s="527"/>
      <c r="D266" s="44" t="s">
        <v>368</v>
      </c>
      <c r="E266" s="73">
        <v>2</v>
      </c>
      <c r="F266" s="43"/>
      <c r="G266" s="389"/>
      <c r="H266" s="389"/>
      <c r="I266" s="389"/>
      <c r="J266" s="389"/>
      <c r="K266" s="389"/>
      <c r="L266" s="73"/>
      <c r="M266" s="73"/>
      <c r="N266" s="73"/>
      <c r="O266" s="73"/>
      <c r="P266" s="73"/>
      <c r="Q266" s="73"/>
      <c r="R266" s="365"/>
    </row>
    <row r="267" spans="1:18" ht="45" customHeight="1" x14ac:dyDescent="0.25">
      <c r="A267" s="528"/>
      <c r="B267" s="529"/>
      <c r="C267" s="527"/>
      <c r="D267" s="44" t="s">
        <v>369</v>
      </c>
      <c r="E267" s="73">
        <v>5</v>
      </c>
      <c r="F267" s="43"/>
      <c r="G267" s="389"/>
      <c r="H267" s="389"/>
      <c r="I267" s="389"/>
      <c r="J267" s="389"/>
      <c r="K267" s="389"/>
      <c r="L267" s="73"/>
      <c r="M267" s="73"/>
      <c r="N267" s="73"/>
      <c r="O267" s="73"/>
      <c r="P267" s="73"/>
      <c r="Q267" s="73"/>
      <c r="R267" s="365"/>
    </row>
    <row r="268" spans="1:18" ht="55.15" customHeight="1" x14ac:dyDescent="0.25">
      <c r="A268" s="528"/>
      <c r="B268" s="529"/>
      <c r="C268" s="527"/>
      <c r="D268" s="44" t="s">
        <v>370</v>
      </c>
      <c r="E268" s="73">
        <v>5</v>
      </c>
      <c r="F268" s="43"/>
      <c r="G268" s="389"/>
      <c r="H268" s="389"/>
      <c r="I268" s="389"/>
      <c r="J268" s="389"/>
      <c r="K268" s="389"/>
      <c r="L268" s="73"/>
      <c r="M268" s="73"/>
      <c r="N268" s="73"/>
      <c r="O268" s="73"/>
      <c r="P268" s="73"/>
      <c r="Q268" s="73"/>
      <c r="R268" s="365"/>
    </row>
    <row r="269" spans="1:18" ht="30" customHeight="1" x14ac:dyDescent="0.25">
      <c r="A269" s="528"/>
      <c r="B269" s="529"/>
      <c r="C269" s="527"/>
      <c r="D269" s="44" t="s">
        <v>371</v>
      </c>
      <c r="E269" s="73">
        <v>2</v>
      </c>
      <c r="F269" s="43"/>
      <c r="G269" s="389"/>
      <c r="H269" s="389"/>
      <c r="I269" s="389"/>
      <c r="J269" s="389"/>
      <c r="K269" s="389"/>
      <c r="L269" s="73"/>
      <c r="M269" s="73"/>
      <c r="N269" s="73"/>
      <c r="O269" s="73"/>
      <c r="P269" s="73"/>
      <c r="Q269" s="73"/>
      <c r="R269" s="365"/>
    </row>
    <row r="270" spans="1:18" ht="30" customHeight="1" x14ac:dyDescent="0.25">
      <c r="A270" s="528"/>
      <c r="B270" s="529"/>
      <c r="C270" s="527"/>
      <c r="D270" s="44" t="s">
        <v>372</v>
      </c>
      <c r="E270" s="73">
        <v>2</v>
      </c>
      <c r="F270" s="43"/>
      <c r="G270" s="389"/>
      <c r="H270" s="389"/>
      <c r="I270" s="389"/>
      <c r="J270" s="389"/>
      <c r="K270" s="389"/>
      <c r="L270" s="73"/>
      <c r="M270" s="73"/>
      <c r="N270" s="73"/>
      <c r="O270" s="73"/>
      <c r="P270" s="73"/>
      <c r="Q270" s="73"/>
      <c r="R270" s="365"/>
    </row>
    <row r="271" spans="1:18" ht="30" customHeight="1" x14ac:dyDescent="0.25">
      <c r="A271" s="528"/>
      <c r="B271" s="529"/>
      <c r="C271" s="527"/>
      <c r="D271" s="44" t="s">
        <v>373</v>
      </c>
      <c r="E271" s="73">
        <v>2</v>
      </c>
      <c r="F271" s="43"/>
      <c r="G271" s="389"/>
      <c r="H271" s="389"/>
      <c r="I271" s="389"/>
      <c r="J271" s="389"/>
      <c r="K271" s="389"/>
      <c r="L271" s="73"/>
      <c r="M271" s="73"/>
      <c r="N271" s="73"/>
      <c r="O271" s="73"/>
      <c r="P271" s="73"/>
      <c r="Q271" s="73"/>
      <c r="R271" s="365"/>
    </row>
    <row r="272" spans="1:18" ht="39" customHeight="1" x14ac:dyDescent="0.25">
      <c r="A272" s="528"/>
      <c r="B272" s="529"/>
      <c r="C272" s="527"/>
      <c r="D272" s="44" t="s">
        <v>374</v>
      </c>
      <c r="E272" s="73">
        <v>4</v>
      </c>
      <c r="F272" s="43"/>
      <c r="G272" s="389"/>
      <c r="H272" s="389"/>
      <c r="I272" s="389"/>
      <c r="J272" s="389"/>
      <c r="K272" s="389"/>
      <c r="L272" s="73"/>
      <c r="M272" s="73"/>
      <c r="N272" s="73"/>
      <c r="O272" s="73"/>
      <c r="P272" s="73"/>
      <c r="Q272" s="73"/>
      <c r="R272" s="365"/>
    </row>
    <row r="273" spans="1:18" ht="39" customHeight="1" x14ac:dyDescent="0.25">
      <c r="A273" s="528"/>
      <c r="B273" s="529"/>
      <c r="C273" s="527"/>
      <c r="D273" s="44" t="s">
        <v>375</v>
      </c>
      <c r="E273" s="73">
        <v>4</v>
      </c>
      <c r="F273" s="43"/>
      <c r="G273" s="389"/>
      <c r="H273" s="389"/>
      <c r="I273" s="389"/>
      <c r="J273" s="389"/>
      <c r="K273" s="389"/>
      <c r="L273" s="73"/>
      <c r="M273" s="73"/>
      <c r="N273" s="73"/>
      <c r="O273" s="73"/>
      <c r="P273" s="73"/>
      <c r="Q273" s="73"/>
      <c r="R273" s="365"/>
    </row>
    <row r="274" spans="1:18" ht="39.6" customHeight="1" x14ac:dyDescent="0.25">
      <c r="A274" s="532"/>
      <c r="B274" s="533"/>
      <c r="C274" s="527"/>
      <c r="D274" s="44" t="s">
        <v>376</v>
      </c>
      <c r="E274" s="73">
        <v>4</v>
      </c>
      <c r="F274" s="43"/>
      <c r="G274" s="389"/>
      <c r="H274" s="389"/>
      <c r="I274" s="389"/>
      <c r="J274" s="389"/>
      <c r="K274" s="389"/>
      <c r="L274" s="73"/>
      <c r="M274" s="73"/>
      <c r="N274" s="73"/>
      <c r="O274" s="73"/>
      <c r="P274" s="73"/>
      <c r="Q274" s="73"/>
      <c r="R274" s="365"/>
    </row>
    <row r="275" spans="1:18" ht="59.45" customHeight="1" x14ac:dyDescent="0.25">
      <c r="A275" s="525" t="s">
        <v>377</v>
      </c>
      <c r="B275" s="526"/>
      <c r="C275" s="527"/>
      <c r="D275" s="534" t="s">
        <v>378</v>
      </c>
      <c r="E275" s="321">
        <v>13</v>
      </c>
      <c r="F275" s="433">
        <v>13000</v>
      </c>
      <c r="G275" s="389"/>
      <c r="H275" s="389"/>
      <c r="I275" s="389"/>
      <c r="J275" s="389"/>
      <c r="K275" s="389"/>
      <c r="L275" s="73"/>
      <c r="M275" s="73"/>
      <c r="N275" s="73"/>
      <c r="O275" s="73"/>
      <c r="P275" s="73"/>
      <c r="Q275" s="73"/>
      <c r="R275" s="365"/>
    </row>
    <row r="276" spans="1:18" ht="63.6" customHeight="1" x14ac:dyDescent="0.25">
      <c r="A276" s="532"/>
      <c r="B276" s="533"/>
      <c r="C276" s="527"/>
      <c r="D276" s="534" t="s">
        <v>379</v>
      </c>
      <c r="E276" s="321">
        <v>13</v>
      </c>
      <c r="F276" s="433">
        <v>5000</v>
      </c>
      <c r="G276" s="389"/>
      <c r="H276" s="389"/>
      <c r="I276" s="389"/>
      <c r="J276" s="389"/>
      <c r="K276" s="389"/>
      <c r="L276" s="73"/>
      <c r="M276" s="73"/>
      <c r="N276" s="73"/>
      <c r="O276" s="73"/>
      <c r="P276" s="73"/>
      <c r="Q276" s="73"/>
      <c r="R276" s="365"/>
    </row>
    <row r="277" spans="1:18" ht="31.5" x14ac:dyDescent="0.25">
      <c r="A277" s="535" t="s">
        <v>380</v>
      </c>
      <c r="B277" s="536"/>
      <c r="C277" s="537"/>
      <c r="D277" s="538" t="s">
        <v>381</v>
      </c>
      <c r="E277" s="321">
        <v>2392</v>
      </c>
      <c r="F277" s="43"/>
      <c r="G277" s="389"/>
      <c r="H277" s="389"/>
      <c r="I277" s="389"/>
      <c r="J277" s="389"/>
      <c r="K277" s="389"/>
      <c r="L277" s="73"/>
      <c r="M277" s="73"/>
      <c r="N277" s="73"/>
      <c r="O277" s="73"/>
      <c r="P277" s="73"/>
      <c r="Q277" s="73"/>
      <c r="R277" s="365"/>
    </row>
    <row r="278" spans="1:18" ht="39" customHeight="1" x14ac:dyDescent="0.25">
      <c r="A278" s="535"/>
      <c r="B278" s="536"/>
      <c r="C278" s="537"/>
      <c r="D278" s="538" t="s">
        <v>382</v>
      </c>
      <c r="E278" s="321">
        <v>312</v>
      </c>
      <c r="F278" s="43"/>
      <c r="G278" s="389"/>
      <c r="H278" s="389"/>
      <c r="I278" s="389"/>
      <c r="J278" s="389"/>
      <c r="K278" s="389"/>
      <c r="L278" s="73"/>
      <c r="M278" s="73"/>
      <c r="N278" s="73"/>
      <c r="O278" s="73"/>
      <c r="P278" s="73"/>
      <c r="Q278" s="73"/>
      <c r="R278" s="365"/>
    </row>
    <row r="279" spans="1:18" ht="15.75" x14ac:dyDescent="0.25">
      <c r="A279" s="535"/>
      <c r="B279" s="536"/>
      <c r="C279" s="537"/>
      <c r="D279" s="538"/>
      <c r="E279" s="539"/>
      <c r="F279" s="43"/>
      <c r="G279" s="389"/>
      <c r="H279" s="389"/>
      <c r="I279" s="389"/>
      <c r="J279" s="389"/>
      <c r="K279" s="389"/>
      <c r="L279" s="73"/>
      <c r="M279" s="73"/>
      <c r="N279" s="73"/>
      <c r="O279" s="73"/>
      <c r="P279" s="73"/>
      <c r="Q279" s="73"/>
      <c r="R279" s="365"/>
    </row>
    <row r="280" spans="1:18" ht="39" customHeight="1" x14ac:dyDescent="0.25">
      <c r="A280" s="535"/>
      <c r="B280" s="536"/>
      <c r="C280" s="537"/>
      <c r="D280" s="538" t="s">
        <v>383</v>
      </c>
      <c r="E280" s="540">
        <v>400</v>
      </c>
      <c r="F280" s="43"/>
      <c r="G280" s="389"/>
      <c r="H280" s="389"/>
      <c r="I280" s="389"/>
      <c r="J280" s="389"/>
      <c r="K280" s="389"/>
      <c r="L280" s="73"/>
      <c r="M280" s="73"/>
      <c r="N280" s="73"/>
      <c r="O280" s="73"/>
      <c r="P280" s="73"/>
      <c r="Q280" s="73"/>
      <c r="R280" s="365"/>
    </row>
    <row r="281" spans="1:18" ht="40.15" customHeight="1" x14ac:dyDescent="0.25">
      <c r="A281" s="535"/>
      <c r="B281" s="536"/>
      <c r="C281" s="537"/>
      <c r="D281" s="538" t="s">
        <v>384</v>
      </c>
      <c r="E281" s="344">
        <v>52</v>
      </c>
      <c r="F281" s="43"/>
      <c r="G281" s="389"/>
      <c r="H281" s="389"/>
      <c r="I281" s="389"/>
      <c r="J281" s="389"/>
      <c r="K281" s="389"/>
      <c r="L281" s="73"/>
      <c r="M281" s="73"/>
      <c r="N281" s="73"/>
      <c r="O281" s="73"/>
      <c r="P281" s="73"/>
      <c r="Q281" s="73"/>
      <c r="R281" s="365"/>
    </row>
    <row r="282" spans="1:18" ht="42.6" customHeight="1" x14ac:dyDescent="0.25">
      <c r="A282" s="535"/>
      <c r="B282" s="536"/>
      <c r="C282" s="537"/>
      <c r="D282" s="538" t="s">
        <v>385</v>
      </c>
      <c r="E282" s="360">
        <v>52</v>
      </c>
      <c r="F282" s="541"/>
      <c r="G282" s="542"/>
      <c r="H282" s="542"/>
      <c r="I282" s="542"/>
      <c r="J282" s="542"/>
      <c r="K282" s="542"/>
      <c r="L282" s="543"/>
      <c r="M282" s="543"/>
      <c r="N282" s="543"/>
      <c r="O282" s="543"/>
      <c r="P282" s="543"/>
      <c r="Q282" s="543"/>
      <c r="R282" s="544"/>
    </row>
    <row r="283" spans="1:18" ht="70.150000000000006" customHeight="1" x14ac:dyDescent="0.25">
      <c r="A283" s="545" t="s">
        <v>386</v>
      </c>
      <c r="B283" s="546"/>
      <c r="C283" s="547"/>
      <c r="D283" s="11" t="s">
        <v>387</v>
      </c>
      <c r="E283" s="67">
        <v>1</v>
      </c>
      <c r="F283" s="548">
        <v>200000</v>
      </c>
      <c r="G283" s="549"/>
      <c r="H283" s="549"/>
      <c r="I283" s="549"/>
      <c r="J283" s="549"/>
      <c r="K283" s="549"/>
      <c r="L283" s="550"/>
      <c r="M283" s="550"/>
      <c r="N283" s="550"/>
      <c r="O283" s="550"/>
      <c r="P283" s="550"/>
      <c r="Q283" s="550"/>
      <c r="R283" s="551"/>
    </row>
    <row r="284" spans="1:18" ht="48.6" customHeight="1" x14ac:dyDescent="0.25">
      <c r="A284" s="552" t="s">
        <v>388</v>
      </c>
      <c r="B284" s="552"/>
      <c r="C284" s="553"/>
      <c r="D284" s="554" t="s">
        <v>389</v>
      </c>
      <c r="E284" s="555"/>
      <c r="F284" s="556"/>
      <c r="G284" s="557"/>
      <c r="H284" s="557"/>
      <c r="I284" s="557"/>
      <c r="J284" s="557"/>
      <c r="K284" s="557"/>
      <c r="L284" s="555"/>
      <c r="M284" s="555"/>
      <c r="N284" s="555"/>
      <c r="O284" s="555"/>
      <c r="P284" s="555"/>
      <c r="Q284" s="555"/>
      <c r="R284" s="555"/>
    </row>
    <row r="285" spans="1:18" ht="27.6" customHeight="1" x14ac:dyDescent="0.25">
      <c r="A285" s="552"/>
      <c r="B285" s="552"/>
      <c r="C285" s="553"/>
      <c r="D285" s="554" t="s">
        <v>390</v>
      </c>
      <c r="E285" s="555">
        <v>3</v>
      </c>
      <c r="F285" s="556"/>
      <c r="G285" s="557"/>
      <c r="H285" s="557"/>
      <c r="I285" s="557"/>
      <c r="J285" s="557"/>
      <c r="K285" s="557"/>
      <c r="L285" s="555"/>
      <c r="M285" s="555"/>
      <c r="N285" s="555"/>
      <c r="O285" s="555"/>
      <c r="P285" s="555"/>
      <c r="Q285" s="555"/>
      <c r="R285" s="555"/>
    </row>
    <row r="286" spans="1:18" ht="34.15" customHeight="1" x14ac:dyDescent="0.25">
      <c r="A286" s="552"/>
      <c r="B286" s="552"/>
      <c r="C286" s="553"/>
      <c r="D286" s="554" t="s">
        <v>391</v>
      </c>
      <c r="E286" s="555">
        <v>2</v>
      </c>
      <c r="F286" s="556"/>
      <c r="G286" s="557"/>
      <c r="H286" s="557"/>
      <c r="I286" s="557"/>
      <c r="J286" s="557"/>
      <c r="K286" s="557"/>
      <c r="L286" s="555"/>
      <c r="M286" s="555"/>
      <c r="N286" s="555"/>
      <c r="O286" s="555"/>
      <c r="P286" s="555"/>
      <c r="Q286" s="555"/>
      <c r="R286" s="555"/>
    </row>
    <row r="287" spans="1:18" ht="33" customHeight="1" x14ac:dyDescent="0.25">
      <c r="A287" s="552"/>
      <c r="B287" s="552"/>
      <c r="C287" s="553"/>
      <c r="D287" s="554" t="s">
        <v>250</v>
      </c>
      <c r="E287" s="555">
        <v>6</v>
      </c>
      <c r="F287" s="556"/>
      <c r="G287" s="557"/>
      <c r="H287" s="557"/>
      <c r="I287" s="557"/>
      <c r="J287" s="557"/>
      <c r="K287" s="557"/>
      <c r="L287" s="555"/>
      <c r="M287" s="555"/>
      <c r="N287" s="555"/>
      <c r="O287" s="555"/>
      <c r="P287" s="555"/>
      <c r="Q287" s="555"/>
      <c r="R287" s="555"/>
    </row>
    <row r="288" spans="1:18" ht="26.45" customHeight="1" x14ac:dyDescent="0.25">
      <c r="A288" s="552"/>
      <c r="B288" s="552"/>
      <c r="C288" s="553"/>
      <c r="D288" s="554" t="s">
        <v>245</v>
      </c>
      <c r="E288" s="555">
        <v>6</v>
      </c>
      <c r="F288" s="556"/>
      <c r="G288" s="557"/>
      <c r="H288" s="557"/>
      <c r="I288" s="557"/>
      <c r="J288" s="557"/>
      <c r="K288" s="557"/>
      <c r="L288" s="555"/>
      <c r="M288" s="555"/>
      <c r="N288" s="555"/>
      <c r="O288" s="555"/>
      <c r="P288" s="555"/>
      <c r="Q288" s="555"/>
      <c r="R288" s="555"/>
    </row>
    <row r="289" spans="1:18" ht="26.45" customHeight="1" x14ac:dyDescent="0.25">
      <c r="A289" s="552"/>
      <c r="B289" s="552"/>
      <c r="C289" s="553"/>
      <c r="D289" s="554" t="s">
        <v>392</v>
      </c>
      <c r="E289" s="555">
        <v>1</v>
      </c>
      <c r="F289" s="556"/>
      <c r="G289" s="557"/>
      <c r="H289" s="557"/>
      <c r="I289" s="557"/>
      <c r="J289" s="557"/>
      <c r="K289" s="557"/>
      <c r="L289" s="555"/>
      <c r="M289" s="555"/>
      <c r="N289" s="555"/>
      <c r="O289" s="555"/>
      <c r="P289" s="555"/>
      <c r="Q289" s="555"/>
      <c r="R289" s="555"/>
    </row>
    <row r="290" spans="1:18" ht="26.45" customHeight="1" x14ac:dyDescent="0.25">
      <c r="A290" s="552"/>
      <c r="B290" s="552"/>
      <c r="C290" s="553"/>
      <c r="D290" s="554" t="s">
        <v>393</v>
      </c>
      <c r="E290" s="555">
        <v>8</v>
      </c>
      <c r="F290" s="556"/>
      <c r="G290" s="557"/>
      <c r="H290" s="557"/>
      <c r="I290" s="557"/>
      <c r="J290" s="557"/>
      <c r="K290" s="557"/>
      <c r="L290" s="555"/>
      <c r="M290" s="555"/>
      <c r="N290" s="555"/>
      <c r="O290" s="555"/>
      <c r="P290" s="555"/>
      <c r="Q290" s="555"/>
      <c r="R290" s="555"/>
    </row>
    <row r="291" spans="1:18" ht="26.45" customHeight="1" x14ac:dyDescent="0.25">
      <c r="A291" s="552"/>
      <c r="B291" s="552"/>
      <c r="C291" s="553"/>
      <c r="D291" s="554" t="s">
        <v>394</v>
      </c>
      <c r="E291" s="555">
        <v>12</v>
      </c>
      <c r="F291" s="556"/>
      <c r="G291" s="557"/>
      <c r="H291" s="557"/>
      <c r="I291" s="557"/>
      <c r="J291" s="557"/>
      <c r="K291" s="557"/>
      <c r="L291" s="555"/>
      <c r="M291" s="555"/>
      <c r="N291" s="555"/>
      <c r="O291" s="555"/>
      <c r="P291" s="555"/>
      <c r="Q291" s="555"/>
      <c r="R291" s="555"/>
    </row>
    <row r="292" spans="1:18" ht="37.9" customHeight="1" x14ac:dyDescent="0.25">
      <c r="A292" s="552"/>
      <c r="B292" s="552"/>
      <c r="C292" s="553"/>
      <c r="D292" s="554" t="s">
        <v>395</v>
      </c>
      <c r="E292" s="555">
        <v>4</v>
      </c>
      <c r="F292" s="556"/>
      <c r="G292" s="557"/>
      <c r="H292" s="557"/>
      <c r="I292" s="557"/>
      <c r="J292" s="557"/>
      <c r="K292" s="557"/>
      <c r="L292" s="555"/>
      <c r="M292" s="555"/>
      <c r="N292" s="555"/>
      <c r="O292" s="555"/>
      <c r="P292" s="555"/>
      <c r="Q292" s="555"/>
      <c r="R292" s="555"/>
    </row>
    <row r="293" spans="1:18" ht="36.6" customHeight="1" x14ac:dyDescent="0.25">
      <c r="A293" s="552"/>
      <c r="B293" s="552"/>
      <c r="C293" s="553"/>
      <c r="D293" s="554" t="s">
        <v>396</v>
      </c>
      <c r="E293" s="555">
        <v>8</v>
      </c>
      <c r="F293" s="556"/>
      <c r="G293" s="557"/>
      <c r="H293" s="557"/>
      <c r="I293" s="557"/>
      <c r="J293" s="557"/>
      <c r="K293" s="557"/>
      <c r="L293" s="555"/>
      <c r="M293" s="555"/>
      <c r="N293" s="555"/>
      <c r="O293" s="555"/>
      <c r="P293" s="555"/>
      <c r="Q293" s="555"/>
      <c r="R293" s="555"/>
    </row>
    <row r="294" spans="1:18" ht="26.45" customHeight="1" x14ac:dyDescent="0.25">
      <c r="A294" s="552"/>
      <c r="B294" s="552"/>
      <c r="C294" s="553"/>
      <c r="D294" s="554" t="s">
        <v>397</v>
      </c>
      <c r="E294" s="555">
        <v>12</v>
      </c>
      <c r="F294" s="556"/>
      <c r="G294" s="557"/>
      <c r="H294" s="557"/>
      <c r="I294" s="557"/>
      <c r="J294" s="557"/>
      <c r="K294" s="557"/>
      <c r="L294" s="555"/>
      <c r="M294" s="555"/>
      <c r="N294" s="555"/>
      <c r="O294" s="555"/>
      <c r="P294" s="555"/>
      <c r="Q294" s="555"/>
      <c r="R294" s="555"/>
    </row>
    <row r="295" spans="1:18" ht="26.45" customHeight="1" x14ac:dyDescent="0.25">
      <c r="A295" s="552"/>
      <c r="B295" s="552"/>
      <c r="C295" s="553"/>
      <c r="D295" s="554" t="s">
        <v>398</v>
      </c>
      <c r="E295" s="555">
        <v>12</v>
      </c>
      <c r="F295" s="556"/>
      <c r="G295" s="557"/>
      <c r="H295" s="557"/>
      <c r="I295" s="557"/>
      <c r="J295" s="557"/>
      <c r="K295" s="557"/>
      <c r="L295" s="555"/>
      <c r="M295" s="555"/>
      <c r="N295" s="555"/>
      <c r="O295" s="555"/>
      <c r="P295" s="555"/>
      <c r="Q295" s="555"/>
      <c r="R295" s="555"/>
    </row>
    <row r="296" spans="1:18" ht="26.45" customHeight="1" x14ac:dyDescent="0.25">
      <c r="A296" s="552"/>
      <c r="B296" s="552"/>
      <c r="C296" s="553"/>
      <c r="D296" s="554" t="s">
        <v>399</v>
      </c>
      <c r="E296" s="555">
        <v>30</v>
      </c>
      <c r="F296" s="556"/>
      <c r="G296" s="557"/>
      <c r="H296" s="557"/>
      <c r="I296" s="557"/>
      <c r="J296" s="557"/>
      <c r="K296" s="557"/>
      <c r="L296" s="555"/>
      <c r="M296" s="555"/>
      <c r="N296" s="555"/>
      <c r="O296" s="555"/>
      <c r="P296" s="555"/>
      <c r="Q296" s="555"/>
      <c r="R296" s="555"/>
    </row>
    <row r="297" spans="1:18" ht="26.45" customHeight="1" x14ac:dyDescent="0.25">
      <c r="A297" s="552"/>
      <c r="B297" s="552"/>
      <c r="C297" s="553"/>
      <c r="D297" s="554" t="s">
        <v>400</v>
      </c>
      <c r="E297" s="555">
        <v>10</v>
      </c>
      <c r="F297" s="556"/>
      <c r="G297" s="557"/>
      <c r="H297" s="557"/>
      <c r="I297" s="557"/>
      <c r="J297" s="557"/>
      <c r="K297" s="557"/>
      <c r="L297" s="555"/>
      <c r="M297" s="555"/>
      <c r="N297" s="555"/>
      <c r="O297" s="555"/>
      <c r="P297" s="555"/>
      <c r="Q297" s="555"/>
      <c r="R297" s="555"/>
    </row>
    <row r="298" spans="1:18" ht="26.45" customHeight="1" x14ac:dyDescent="0.25">
      <c r="A298" s="552"/>
      <c r="B298" s="552"/>
      <c r="C298" s="553"/>
      <c r="D298" s="554" t="s">
        <v>401</v>
      </c>
      <c r="E298" s="555">
        <v>2</v>
      </c>
      <c r="F298" s="556"/>
      <c r="G298" s="557"/>
      <c r="H298" s="557"/>
      <c r="I298" s="557"/>
      <c r="J298" s="557"/>
      <c r="K298" s="557"/>
      <c r="L298" s="555"/>
      <c r="M298" s="555"/>
      <c r="N298" s="555"/>
      <c r="O298" s="555"/>
      <c r="P298" s="555"/>
      <c r="Q298" s="555"/>
      <c r="R298" s="555"/>
    </row>
    <row r="299" spans="1:18" ht="45" customHeight="1" x14ac:dyDescent="0.25">
      <c r="A299" s="552"/>
      <c r="B299" s="552"/>
      <c r="C299" s="553"/>
      <c r="D299" s="554" t="s">
        <v>402</v>
      </c>
      <c r="E299" s="555">
        <v>24</v>
      </c>
      <c r="F299" s="556"/>
      <c r="G299" s="557"/>
      <c r="H299" s="557"/>
      <c r="I299" s="557"/>
      <c r="J299" s="557"/>
      <c r="K299" s="557"/>
      <c r="L299" s="555"/>
      <c r="M299" s="555"/>
      <c r="N299" s="555"/>
      <c r="O299" s="555"/>
      <c r="P299" s="555"/>
      <c r="Q299" s="555"/>
      <c r="R299" s="555"/>
    </row>
    <row r="300" spans="1:18" ht="26.45" customHeight="1" x14ac:dyDescent="0.25">
      <c r="A300" s="552"/>
      <c r="B300" s="552"/>
      <c r="C300" s="553"/>
      <c r="D300" s="554" t="s">
        <v>403</v>
      </c>
      <c r="E300" s="555">
        <v>8</v>
      </c>
      <c r="F300" s="556"/>
      <c r="G300" s="557"/>
      <c r="H300" s="557"/>
      <c r="I300" s="557"/>
      <c r="J300" s="557"/>
      <c r="K300" s="557"/>
      <c r="L300" s="555"/>
      <c r="M300" s="555"/>
      <c r="N300" s="555"/>
      <c r="O300" s="555"/>
      <c r="P300" s="555"/>
      <c r="Q300" s="555"/>
      <c r="R300" s="555"/>
    </row>
    <row r="301" spans="1:18" ht="26.45" customHeight="1" x14ac:dyDescent="0.25">
      <c r="A301" s="552"/>
      <c r="B301" s="552"/>
      <c r="C301" s="553"/>
      <c r="D301" s="554" t="s">
        <v>404</v>
      </c>
      <c r="E301" s="555">
        <v>2</v>
      </c>
      <c r="F301" s="556"/>
      <c r="G301" s="557"/>
      <c r="H301" s="557"/>
      <c r="I301" s="557"/>
      <c r="J301" s="557"/>
      <c r="K301" s="557"/>
      <c r="L301" s="555"/>
      <c r="M301" s="555"/>
      <c r="N301" s="555"/>
      <c r="O301" s="555"/>
      <c r="P301" s="555"/>
      <c r="Q301" s="555"/>
      <c r="R301" s="555"/>
    </row>
    <row r="302" spans="1:18" ht="123" customHeight="1" x14ac:dyDescent="0.25">
      <c r="A302" s="552"/>
      <c r="B302" s="552"/>
      <c r="C302" s="553"/>
      <c r="D302" s="554" t="s">
        <v>405</v>
      </c>
      <c r="E302" s="555">
        <v>9</v>
      </c>
      <c r="F302" s="556"/>
      <c r="G302" s="557"/>
      <c r="H302" s="557"/>
      <c r="I302" s="557"/>
      <c r="J302" s="557"/>
      <c r="K302" s="557"/>
      <c r="L302" s="555"/>
      <c r="M302" s="555"/>
      <c r="N302" s="555"/>
      <c r="O302" s="555"/>
      <c r="P302" s="555"/>
      <c r="Q302" s="555"/>
      <c r="R302" s="555"/>
    </row>
    <row r="303" spans="1:18" ht="36.6" customHeight="1" x14ac:dyDescent="0.25">
      <c r="A303" s="552" t="s">
        <v>406</v>
      </c>
      <c r="B303" s="552"/>
      <c r="C303" s="558"/>
      <c r="D303" s="559" t="s">
        <v>234</v>
      </c>
      <c r="E303" s="540"/>
      <c r="F303" s="560">
        <v>50000</v>
      </c>
      <c r="G303" s="381"/>
      <c r="H303" s="561"/>
      <c r="I303" s="561"/>
      <c r="J303" s="381"/>
      <c r="K303" s="561"/>
      <c r="L303" s="320"/>
      <c r="M303" s="540"/>
      <c r="N303" s="540"/>
      <c r="O303" s="540"/>
      <c r="P303" s="540"/>
      <c r="Q303" s="540"/>
      <c r="R303" s="540"/>
    </row>
    <row r="304" spans="1:18" ht="40.9" customHeight="1" x14ac:dyDescent="0.25">
      <c r="A304" s="552"/>
      <c r="B304" s="552"/>
      <c r="C304" s="558"/>
      <c r="D304" s="559" t="s">
        <v>229</v>
      </c>
      <c r="E304" s="540">
        <v>288</v>
      </c>
      <c r="F304" s="342">
        <v>136.6</v>
      </c>
      <c r="G304" s="462"/>
      <c r="H304" s="561"/>
      <c r="I304" s="561"/>
      <c r="J304" s="381"/>
      <c r="K304" s="561"/>
      <c r="L304" s="320"/>
      <c r="M304" s="540"/>
      <c r="N304" s="540"/>
      <c r="O304" s="540"/>
      <c r="P304" s="540"/>
      <c r="Q304" s="540"/>
      <c r="R304" s="540"/>
    </row>
    <row r="305" spans="1:18" ht="55.15" customHeight="1" x14ac:dyDescent="0.25">
      <c r="A305" s="552"/>
      <c r="B305" s="552"/>
      <c r="C305" s="558"/>
      <c r="D305" s="559" t="s">
        <v>407</v>
      </c>
      <c r="E305" s="540"/>
      <c r="F305" s="560"/>
      <c r="G305" s="381"/>
      <c r="H305" s="451"/>
      <c r="I305" s="451"/>
      <c r="J305" s="67"/>
      <c r="K305" s="451"/>
      <c r="L305" s="320"/>
      <c r="M305" s="540"/>
      <c r="N305" s="540"/>
      <c r="O305" s="540"/>
      <c r="P305" s="540"/>
      <c r="Q305" s="540"/>
      <c r="R305" s="540"/>
    </row>
    <row r="306" spans="1:18" ht="16.899999999999999" customHeight="1" x14ac:dyDescent="0.25">
      <c r="A306" s="552"/>
      <c r="B306" s="552"/>
      <c r="C306" s="558"/>
      <c r="D306" s="559"/>
      <c r="E306" s="540"/>
      <c r="F306" s="560"/>
      <c r="G306" s="381"/>
      <c r="H306" s="561"/>
      <c r="I306" s="561"/>
      <c r="J306" s="381"/>
      <c r="K306" s="561"/>
      <c r="L306" s="320"/>
      <c r="M306" s="540"/>
      <c r="N306" s="540"/>
      <c r="O306" s="540"/>
      <c r="P306" s="540"/>
      <c r="Q306" s="540"/>
      <c r="R306" s="540"/>
    </row>
    <row r="307" spans="1:18" ht="31.9" customHeight="1" x14ac:dyDescent="0.25">
      <c r="A307" s="562" t="s">
        <v>408</v>
      </c>
      <c r="B307" s="562"/>
      <c r="C307" s="563"/>
      <c r="D307" s="11" t="s">
        <v>217</v>
      </c>
      <c r="E307" s="540">
        <v>60</v>
      </c>
      <c r="F307" s="342">
        <v>136.6</v>
      </c>
      <c r="G307" s="462"/>
      <c r="H307" s="451">
        <v>3</v>
      </c>
      <c r="I307" s="451">
        <v>3</v>
      </c>
      <c r="J307" s="67">
        <v>3</v>
      </c>
      <c r="K307" s="451">
        <v>3</v>
      </c>
      <c r="L307" s="320"/>
      <c r="M307" s="540"/>
      <c r="N307" s="540"/>
      <c r="O307" s="540"/>
      <c r="P307" s="540"/>
      <c r="Q307" s="540"/>
      <c r="R307" s="540"/>
    </row>
    <row r="308" spans="1:18" ht="82.9" customHeight="1" x14ac:dyDescent="0.25">
      <c r="A308" s="562"/>
      <c r="B308" s="562"/>
      <c r="C308" s="563"/>
      <c r="D308" s="11" t="s">
        <v>218</v>
      </c>
      <c r="E308" s="564">
        <v>60</v>
      </c>
      <c r="F308" s="560"/>
      <c r="G308" s="381"/>
      <c r="H308" s="451">
        <v>3</v>
      </c>
      <c r="I308" s="451">
        <v>3</v>
      </c>
      <c r="J308" s="67">
        <v>3</v>
      </c>
      <c r="K308" s="451">
        <v>3</v>
      </c>
      <c r="L308" s="320"/>
      <c r="M308" s="540"/>
      <c r="N308" s="540"/>
      <c r="O308" s="540"/>
      <c r="P308" s="540"/>
      <c r="Q308" s="540"/>
      <c r="R308" s="540"/>
    </row>
    <row r="309" spans="1:18" ht="153" customHeight="1" x14ac:dyDescent="0.25">
      <c r="A309" s="565" t="s">
        <v>155</v>
      </c>
      <c r="B309" s="565"/>
      <c r="C309" s="565"/>
      <c r="D309" s="565"/>
      <c r="E309" s="565"/>
      <c r="F309" s="565"/>
      <c r="G309" s="565"/>
      <c r="H309" s="565"/>
      <c r="I309" s="565"/>
      <c r="J309" s="565"/>
      <c r="K309" s="565"/>
      <c r="L309" s="565"/>
      <c r="M309" s="565"/>
      <c r="N309" s="565"/>
      <c r="O309" s="565"/>
      <c r="P309" s="565"/>
      <c r="Q309" s="565"/>
      <c r="R309" s="565"/>
    </row>
    <row r="310" spans="1:18" ht="15.75" x14ac:dyDescent="0.25">
      <c r="A310" s="566" t="s">
        <v>154</v>
      </c>
      <c r="B310" s="566" t="s">
        <v>153</v>
      </c>
      <c r="C310" s="566"/>
      <c r="D310" s="567" t="s">
        <v>152</v>
      </c>
      <c r="E310" s="567" t="s">
        <v>151</v>
      </c>
      <c r="F310" s="567" t="s">
        <v>150</v>
      </c>
      <c r="G310" s="567" t="s">
        <v>149</v>
      </c>
      <c r="H310" s="567" t="s">
        <v>148</v>
      </c>
      <c r="I310" s="567"/>
      <c r="J310" s="567"/>
      <c r="K310" s="567"/>
      <c r="L310" s="566" t="s">
        <v>38</v>
      </c>
      <c r="M310" s="566" t="s">
        <v>37</v>
      </c>
      <c r="N310" s="566"/>
      <c r="O310" s="566"/>
      <c r="P310" s="566"/>
      <c r="Q310" s="566"/>
      <c r="R310" s="566"/>
    </row>
    <row r="311" spans="1:18" ht="31.5" x14ac:dyDescent="0.25">
      <c r="A311" s="566"/>
      <c r="B311" s="566"/>
      <c r="C311" s="566"/>
      <c r="D311" s="567"/>
      <c r="E311" s="567"/>
      <c r="F311" s="567"/>
      <c r="G311" s="567"/>
      <c r="H311" s="568" t="s">
        <v>21</v>
      </c>
      <c r="I311" s="568" t="s">
        <v>20</v>
      </c>
      <c r="J311" s="568" t="s">
        <v>139</v>
      </c>
      <c r="K311" s="568" t="s">
        <v>18</v>
      </c>
      <c r="L311" s="566"/>
      <c r="M311" s="566"/>
      <c r="N311" s="566"/>
      <c r="O311" s="566"/>
      <c r="P311" s="566"/>
      <c r="Q311" s="566"/>
      <c r="R311" s="566"/>
    </row>
    <row r="312" spans="1:18" ht="88.15" customHeight="1" x14ac:dyDescent="0.25">
      <c r="A312" s="479" t="s">
        <v>409</v>
      </c>
      <c r="B312" s="569"/>
      <c r="C312" s="569"/>
      <c r="D312" s="570"/>
      <c r="E312" s="320"/>
      <c r="F312" s="320"/>
      <c r="G312" s="320"/>
      <c r="H312" s="321"/>
      <c r="I312" s="321"/>
      <c r="J312" s="321"/>
      <c r="K312" s="67"/>
      <c r="L312" s="13"/>
      <c r="M312" s="571"/>
      <c r="N312" s="571"/>
      <c r="O312" s="571"/>
      <c r="P312" s="571"/>
      <c r="Q312" s="571"/>
      <c r="R312" s="571"/>
    </row>
    <row r="313" spans="1:18" ht="15.75" x14ac:dyDescent="0.25">
      <c r="A313" s="325"/>
      <c r="B313" s="326"/>
      <c r="C313" s="326"/>
      <c r="D313" s="326"/>
      <c r="E313" s="326"/>
      <c r="F313" s="326"/>
      <c r="G313" s="326"/>
      <c r="H313" s="326"/>
      <c r="I313" s="326"/>
      <c r="J313" s="326"/>
      <c r="K313" s="326"/>
      <c r="L313" s="326"/>
      <c r="M313" s="326"/>
      <c r="N313" s="326"/>
      <c r="O313" s="326"/>
      <c r="P313" s="326"/>
      <c r="Q313" s="326"/>
      <c r="R313" s="447"/>
    </row>
    <row r="314" spans="1:18" ht="15.75" x14ac:dyDescent="0.25">
      <c r="A314" s="330" t="s">
        <v>147</v>
      </c>
      <c r="B314" s="331"/>
      <c r="C314" s="331"/>
      <c r="D314" s="331"/>
      <c r="E314" s="331"/>
      <c r="F314" s="331"/>
      <c r="G314" s="331"/>
      <c r="H314" s="331"/>
      <c r="I314" s="331"/>
      <c r="J314" s="331"/>
      <c r="K314" s="331"/>
      <c r="L314" s="331"/>
      <c r="M314" s="331"/>
      <c r="N314" s="331"/>
      <c r="O314" s="331"/>
      <c r="P314" s="331"/>
      <c r="Q314" s="331"/>
      <c r="R314" s="448"/>
    </row>
    <row r="315" spans="1:18" ht="15.75" x14ac:dyDescent="0.25">
      <c r="A315" s="312" t="s">
        <v>146</v>
      </c>
      <c r="B315" s="313"/>
      <c r="C315" s="314" t="s">
        <v>145</v>
      </c>
      <c r="D315" s="314" t="s">
        <v>29</v>
      </c>
      <c r="E315" s="314"/>
      <c r="F315" s="314"/>
      <c r="G315" s="314"/>
      <c r="H315" s="314" t="s">
        <v>144</v>
      </c>
      <c r="I315" s="314"/>
      <c r="J315" s="314"/>
      <c r="K315" s="314"/>
      <c r="L315" s="313" t="s">
        <v>143</v>
      </c>
      <c r="M315" s="314" t="s">
        <v>142</v>
      </c>
      <c r="N315" s="314"/>
      <c r="O315" s="314"/>
      <c r="P315" s="314"/>
      <c r="Q315" s="314"/>
      <c r="R315" s="334"/>
    </row>
    <row r="316" spans="1:18" ht="47.25" x14ac:dyDescent="0.25">
      <c r="A316" s="312"/>
      <c r="B316" s="313"/>
      <c r="C316" s="314"/>
      <c r="D316" s="315" t="s">
        <v>141</v>
      </c>
      <c r="E316" s="315" t="s">
        <v>24</v>
      </c>
      <c r="F316" s="315" t="s">
        <v>140</v>
      </c>
      <c r="G316" s="315" t="s">
        <v>22</v>
      </c>
      <c r="H316" s="315" t="s">
        <v>21</v>
      </c>
      <c r="I316" s="315" t="s">
        <v>20</v>
      </c>
      <c r="J316" s="315" t="s">
        <v>139</v>
      </c>
      <c r="K316" s="315" t="s">
        <v>18</v>
      </c>
      <c r="L316" s="313"/>
      <c r="M316" s="335" t="s">
        <v>17</v>
      </c>
      <c r="N316" s="335" t="s">
        <v>16</v>
      </c>
      <c r="O316" s="335" t="s">
        <v>15</v>
      </c>
      <c r="P316" s="335" t="s">
        <v>14</v>
      </c>
      <c r="Q316" s="335" t="s">
        <v>13</v>
      </c>
      <c r="R316" s="336" t="s">
        <v>12</v>
      </c>
    </row>
    <row r="317" spans="1:18" ht="33.6" customHeight="1" x14ac:dyDescent="0.25">
      <c r="A317" s="354" t="s">
        <v>410</v>
      </c>
      <c r="B317" s="355"/>
      <c r="C317" s="572"/>
      <c r="D317" s="11" t="s">
        <v>217</v>
      </c>
      <c r="E317" s="73">
        <v>42</v>
      </c>
      <c r="F317" s="342">
        <v>136.6</v>
      </c>
      <c r="G317" s="389"/>
      <c r="H317" s="73">
        <v>2</v>
      </c>
      <c r="I317" s="73">
        <v>2</v>
      </c>
      <c r="J317" s="73">
        <v>2</v>
      </c>
      <c r="K317" s="73">
        <v>1</v>
      </c>
      <c r="L317" s="469"/>
      <c r="M317" s="73"/>
      <c r="N317" s="73"/>
      <c r="O317" s="73"/>
      <c r="P317" s="73"/>
      <c r="Q317" s="73"/>
      <c r="R317" s="365"/>
    </row>
    <row r="318" spans="1:18" ht="39" customHeight="1" x14ac:dyDescent="0.25">
      <c r="A318" s="352"/>
      <c r="B318" s="353"/>
      <c r="C318" s="573"/>
      <c r="D318" s="11" t="s">
        <v>218</v>
      </c>
      <c r="E318" s="73">
        <v>35</v>
      </c>
      <c r="F318" s="43"/>
      <c r="G318" s="389"/>
      <c r="H318" s="73">
        <v>2</v>
      </c>
      <c r="I318" s="73">
        <v>2</v>
      </c>
      <c r="J318" s="73">
        <v>2</v>
      </c>
      <c r="K318" s="73">
        <v>1</v>
      </c>
      <c r="L318" s="469"/>
      <c r="M318" s="73"/>
      <c r="N318" s="73"/>
      <c r="O318" s="73"/>
      <c r="P318" s="73"/>
      <c r="Q318" s="73"/>
      <c r="R318" s="365"/>
    </row>
    <row r="319" spans="1:18" ht="15.75" x14ac:dyDescent="0.25">
      <c r="A319" s="535"/>
      <c r="B319" s="536"/>
      <c r="C319" s="489"/>
      <c r="D319" s="44"/>
      <c r="E319" s="73"/>
      <c r="F319" s="43"/>
      <c r="G319" s="389"/>
      <c r="H319" s="389"/>
      <c r="I319" s="389"/>
      <c r="J319" s="389"/>
      <c r="K319" s="389"/>
      <c r="L319" s="73"/>
      <c r="M319" s="73"/>
      <c r="N319" s="73"/>
      <c r="O319" s="73"/>
      <c r="P319" s="73"/>
      <c r="Q319" s="73"/>
      <c r="R319" s="365"/>
    </row>
    <row r="320" spans="1:18" ht="15.75" x14ac:dyDescent="0.25">
      <c r="A320" s="535"/>
      <c r="B320" s="536"/>
      <c r="C320" s="489"/>
      <c r="D320" s="44"/>
      <c r="E320" s="73"/>
      <c r="F320" s="43"/>
      <c r="G320" s="389"/>
      <c r="H320" s="389"/>
      <c r="I320" s="389"/>
      <c r="J320" s="389"/>
      <c r="K320" s="389"/>
      <c r="L320" s="73"/>
      <c r="M320" s="73"/>
      <c r="N320" s="73"/>
      <c r="O320" s="73"/>
      <c r="P320" s="73"/>
      <c r="Q320" s="73"/>
      <c r="R320" s="365"/>
    </row>
    <row r="321" spans="1:18" ht="15.75" x14ac:dyDescent="0.25">
      <c r="A321" s="535"/>
      <c r="B321" s="536"/>
      <c r="C321" s="489"/>
      <c r="D321" s="44"/>
      <c r="E321" s="73"/>
      <c r="F321" s="43"/>
      <c r="G321" s="389"/>
      <c r="H321" s="389"/>
      <c r="I321" s="389"/>
      <c r="J321" s="389"/>
      <c r="K321" s="389"/>
      <c r="L321" s="73"/>
      <c r="M321" s="73"/>
      <c r="N321" s="73"/>
      <c r="O321" s="73"/>
      <c r="P321" s="73"/>
      <c r="Q321" s="73"/>
      <c r="R321" s="365"/>
    </row>
    <row r="322" spans="1:18" ht="15.75" x14ac:dyDescent="0.25">
      <c r="A322" s="535"/>
      <c r="B322" s="536"/>
      <c r="C322" s="489"/>
      <c r="D322" s="44"/>
      <c r="E322" s="73"/>
      <c r="F322" s="43"/>
      <c r="G322" s="389"/>
      <c r="H322" s="389"/>
      <c r="I322" s="389"/>
      <c r="J322" s="389"/>
      <c r="K322" s="389"/>
      <c r="L322" s="73"/>
      <c r="M322" s="73"/>
      <c r="N322" s="73"/>
      <c r="O322" s="73"/>
      <c r="P322" s="73"/>
      <c r="Q322" s="73"/>
      <c r="R322" s="365"/>
    </row>
    <row r="323" spans="1:18" ht="15.75" x14ac:dyDescent="0.25">
      <c r="A323" s="535"/>
      <c r="B323" s="536"/>
      <c r="C323" s="489"/>
      <c r="D323" s="574"/>
      <c r="E323" s="543"/>
      <c r="F323" s="541"/>
      <c r="G323" s="542"/>
      <c r="H323" s="542"/>
      <c r="I323" s="542"/>
      <c r="J323" s="542"/>
      <c r="K323" s="542"/>
      <c r="L323" s="543"/>
      <c r="M323" s="543"/>
      <c r="N323" s="543"/>
      <c r="O323" s="543"/>
      <c r="P323" s="543"/>
      <c r="Q323" s="543"/>
      <c r="R323" s="544"/>
    </row>
    <row r="324" spans="1:18" ht="16.5" thickBot="1" x14ac:dyDescent="0.3">
      <c r="A324" s="473"/>
      <c r="B324" s="474"/>
      <c r="C324" s="474"/>
      <c r="D324" s="474"/>
      <c r="E324" s="474"/>
      <c r="F324" s="474"/>
      <c r="G324" s="474"/>
      <c r="H324" s="474"/>
      <c r="I324" s="474"/>
      <c r="J324" s="474"/>
      <c r="K324" s="475"/>
      <c r="L324" s="476" t="s">
        <v>137</v>
      </c>
      <c r="M324" s="477"/>
      <c r="N324" s="477"/>
      <c r="O324" s="477"/>
      <c r="P324" s="477"/>
      <c r="Q324" s="477"/>
      <c r="R324" s="478"/>
    </row>
    <row r="325" spans="1:18" ht="21" customHeight="1" thickTop="1" x14ac:dyDescent="0.25">
      <c r="A325" s="1"/>
      <c r="B325" s="1"/>
      <c r="C325" s="1"/>
      <c r="D325" s="1"/>
      <c r="E325" s="1"/>
      <c r="F325" s="1"/>
      <c r="G325" s="1"/>
      <c r="H325" s="1"/>
      <c r="I325" s="1"/>
      <c r="J325" s="1"/>
      <c r="K325" s="1"/>
      <c r="L325" s="1"/>
      <c r="M325" s="1"/>
      <c r="N325" s="1"/>
      <c r="O325" s="1"/>
      <c r="P325" s="1"/>
      <c r="Q325" s="1"/>
      <c r="R325" s="1"/>
    </row>
    <row r="326" spans="1:18" ht="39.6" customHeight="1" thickBot="1" x14ac:dyDescent="0.3">
      <c r="A326" s="305" t="s">
        <v>155</v>
      </c>
      <c r="B326" s="305"/>
      <c r="C326" s="305"/>
      <c r="D326" s="305"/>
      <c r="E326" s="305"/>
      <c r="F326" s="305"/>
      <c r="G326" s="305"/>
      <c r="H326" s="305"/>
      <c r="I326" s="305"/>
      <c r="J326" s="305"/>
      <c r="K326" s="305"/>
      <c r="L326" s="305"/>
      <c r="M326" s="305"/>
      <c r="N326" s="305"/>
      <c r="O326" s="305"/>
      <c r="P326" s="305"/>
      <c r="Q326" s="305"/>
      <c r="R326" s="305"/>
    </row>
    <row r="327" spans="1:18" ht="16.5" thickTop="1" x14ac:dyDescent="0.25">
      <c r="A327" s="307" t="s">
        <v>154</v>
      </c>
      <c r="B327" s="308" t="s">
        <v>153</v>
      </c>
      <c r="C327" s="308"/>
      <c r="D327" s="309" t="s">
        <v>152</v>
      </c>
      <c r="E327" s="309" t="s">
        <v>151</v>
      </c>
      <c r="F327" s="309" t="s">
        <v>150</v>
      </c>
      <c r="G327" s="309" t="s">
        <v>149</v>
      </c>
      <c r="H327" s="309" t="s">
        <v>148</v>
      </c>
      <c r="I327" s="309"/>
      <c r="J327" s="309"/>
      <c r="K327" s="309"/>
      <c r="L327" s="308" t="s">
        <v>38</v>
      </c>
      <c r="M327" s="308" t="s">
        <v>37</v>
      </c>
      <c r="N327" s="308"/>
      <c r="O327" s="308"/>
      <c r="P327" s="308"/>
      <c r="Q327" s="308"/>
      <c r="R327" s="311"/>
    </row>
    <row r="328" spans="1:18" ht="31.5" x14ac:dyDescent="0.25">
      <c r="A328" s="312"/>
      <c r="B328" s="313"/>
      <c r="C328" s="313"/>
      <c r="D328" s="314"/>
      <c r="E328" s="314"/>
      <c r="F328" s="314"/>
      <c r="G328" s="314"/>
      <c r="H328" s="315" t="s">
        <v>21</v>
      </c>
      <c r="I328" s="315" t="s">
        <v>20</v>
      </c>
      <c r="J328" s="315" t="s">
        <v>139</v>
      </c>
      <c r="K328" s="315" t="s">
        <v>18</v>
      </c>
      <c r="L328" s="313"/>
      <c r="M328" s="313"/>
      <c r="N328" s="313"/>
      <c r="O328" s="313"/>
      <c r="P328" s="313"/>
      <c r="Q328" s="313"/>
      <c r="R328" s="317"/>
    </row>
    <row r="329" spans="1:18" ht="107.45" customHeight="1" thickBot="1" x14ac:dyDescent="0.3">
      <c r="A329" s="575" t="s">
        <v>411</v>
      </c>
      <c r="B329" s="441"/>
      <c r="C329" s="441"/>
      <c r="D329" s="442"/>
      <c r="E329" s="443"/>
      <c r="F329" s="443"/>
      <c r="G329" s="443"/>
      <c r="H329" s="444"/>
      <c r="I329" s="444"/>
      <c r="J329" s="444"/>
      <c r="K329" s="445"/>
      <c r="L329" s="446"/>
      <c r="M329" s="323"/>
      <c r="N329" s="323"/>
      <c r="O329" s="323"/>
      <c r="P329" s="323"/>
      <c r="Q329" s="323"/>
      <c r="R329" s="324"/>
    </row>
    <row r="330" spans="1:18" ht="98.45" customHeight="1" thickTop="1" x14ac:dyDescent="0.25">
      <c r="A330" s="325"/>
      <c r="B330" s="326"/>
      <c r="C330" s="326"/>
      <c r="D330" s="326"/>
      <c r="E330" s="326"/>
      <c r="F330" s="326"/>
      <c r="G330" s="326"/>
      <c r="H330" s="326"/>
      <c r="I330" s="326"/>
      <c r="J330" s="326"/>
      <c r="K330" s="326"/>
      <c r="L330" s="326"/>
      <c r="M330" s="326"/>
      <c r="N330" s="326"/>
      <c r="O330" s="326"/>
      <c r="P330" s="326"/>
      <c r="Q330" s="326"/>
      <c r="R330" s="447"/>
    </row>
    <row r="331" spans="1:18" ht="27" customHeight="1" x14ac:dyDescent="0.25">
      <c r="A331" s="330" t="s">
        <v>147</v>
      </c>
      <c r="B331" s="331"/>
      <c r="C331" s="331"/>
      <c r="D331" s="331"/>
      <c r="E331" s="331"/>
      <c r="F331" s="331"/>
      <c r="G331" s="331"/>
      <c r="H331" s="331"/>
      <c r="I331" s="331"/>
      <c r="J331" s="331"/>
      <c r="K331" s="331"/>
      <c r="L331" s="331"/>
      <c r="M331" s="331"/>
      <c r="N331" s="331"/>
      <c r="O331" s="331"/>
      <c r="P331" s="331"/>
      <c r="Q331" s="331"/>
      <c r="R331" s="448"/>
    </row>
    <row r="332" spans="1:18" ht="15.75" x14ac:dyDescent="0.25">
      <c r="A332" s="312" t="s">
        <v>146</v>
      </c>
      <c r="B332" s="313"/>
      <c r="C332" s="314" t="s">
        <v>145</v>
      </c>
      <c r="D332" s="314" t="s">
        <v>29</v>
      </c>
      <c r="E332" s="314"/>
      <c r="F332" s="314"/>
      <c r="G332" s="314"/>
      <c r="H332" s="314" t="s">
        <v>144</v>
      </c>
      <c r="I332" s="314"/>
      <c r="J332" s="314"/>
      <c r="K332" s="314"/>
      <c r="L332" s="313" t="s">
        <v>143</v>
      </c>
      <c r="M332" s="314" t="s">
        <v>142</v>
      </c>
      <c r="N332" s="314"/>
      <c r="O332" s="314"/>
      <c r="P332" s="314"/>
      <c r="Q332" s="314"/>
      <c r="R332" s="334"/>
    </row>
    <row r="333" spans="1:18" ht="47.25" x14ac:dyDescent="0.25">
      <c r="A333" s="312"/>
      <c r="B333" s="313"/>
      <c r="C333" s="314"/>
      <c r="D333" s="315" t="s">
        <v>141</v>
      </c>
      <c r="E333" s="315" t="s">
        <v>24</v>
      </c>
      <c r="F333" s="315" t="s">
        <v>140</v>
      </c>
      <c r="G333" s="315" t="s">
        <v>22</v>
      </c>
      <c r="H333" s="315" t="s">
        <v>21</v>
      </c>
      <c r="I333" s="315" t="s">
        <v>20</v>
      </c>
      <c r="J333" s="315" t="s">
        <v>139</v>
      </c>
      <c r="K333" s="315" t="s">
        <v>18</v>
      </c>
      <c r="L333" s="313"/>
      <c r="M333" s="335" t="s">
        <v>17</v>
      </c>
      <c r="N333" s="335" t="s">
        <v>16</v>
      </c>
      <c r="O333" s="335" t="s">
        <v>15</v>
      </c>
      <c r="P333" s="335" t="s">
        <v>14</v>
      </c>
      <c r="Q333" s="335" t="s">
        <v>13</v>
      </c>
      <c r="R333" s="336" t="s">
        <v>12</v>
      </c>
    </row>
    <row r="334" spans="1:18" ht="63.6" customHeight="1" x14ac:dyDescent="0.25">
      <c r="A334" s="354" t="s">
        <v>412</v>
      </c>
      <c r="B334" s="355"/>
      <c r="C334" s="338"/>
      <c r="D334" s="11" t="s">
        <v>217</v>
      </c>
      <c r="E334" s="339">
        <v>60</v>
      </c>
      <c r="F334" s="342">
        <v>136.6</v>
      </c>
      <c r="G334" s="339"/>
      <c r="H334" s="339">
        <v>2</v>
      </c>
      <c r="I334" s="339">
        <v>3</v>
      </c>
      <c r="J334" s="339">
        <v>3</v>
      </c>
      <c r="K334" s="339">
        <v>2</v>
      </c>
      <c r="L334" s="340"/>
      <c r="M334" s="341"/>
      <c r="N334" s="341"/>
      <c r="O334" s="341"/>
      <c r="P334" s="341"/>
      <c r="Q334" s="341"/>
      <c r="R334" s="341"/>
    </row>
    <row r="335" spans="1:18" ht="38.450000000000003" customHeight="1" x14ac:dyDescent="0.25">
      <c r="A335" s="352"/>
      <c r="B335" s="353"/>
      <c r="C335" s="338"/>
      <c r="D335" s="11" t="s">
        <v>218</v>
      </c>
      <c r="E335" s="339">
        <v>50</v>
      </c>
      <c r="F335" s="339"/>
      <c r="G335" s="339"/>
      <c r="H335" s="339">
        <v>2</v>
      </c>
      <c r="I335" s="339">
        <v>3</v>
      </c>
      <c r="J335" s="339">
        <v>3</v>
      </c>
      <c r="K335" s="339">
        <v>2</v>
      </c>
      <c r="L335" s="340"/>
      <c r="M335" s="341"/>
      <c r="N335" s="341"/>
      <c r="O335" s="341"/>
      <c r="P335" s="341"/>
      <c r="Q335" s="341"/>
      <c r="R335" s="341"/>
    </row>
    <row r="336" spans="1:18" ht="9" customHeight="1" x14ac:dyDescent="0.25">
      <c r="A336" s="465"/>
      <c r="B336" s="466"/>
      <c r="C336" s="467"/>
      <c r="D336" s="44"/>
      <c r="E336" s="73"/>
      <c r="F336" s="43"/>
      <c r="G336" s="389"/>
      <c r="H336" s="389"/>
      <c r="I336" s="389"/>
      <c r="J336" s="389"/>
      <c r="K336" s="389"/>
      <c r="L336" s="469"/>
      <c r="M336" s="73"/>
      <c r="N336" s="73"/>
      <c r="O336" s="73"/>
      <c r="P336" s="73"/>
      <c r="Q336" s="73"/>
      <c r="R336" s="365"/>
    </row>
    <row r="337" spans="1:18" ht="41.45" customHeight="1" x14ac:dyDescent="0.25">
      <c r="A337" s="354" t="s">
        <v>413</v>
      </c>
      <c r="B337" s="355"/>
      <c r="C337" s="576"/>
      <c r="D337" s="11" t="s">
        <v>217</v>
      </c>
      <c r="E337" s="67">
        <v>48</v>
      </c>
      <c r="F337" s="342">
        <v>136.6</v>
      </c>
      <c r="G337" s="462"/>
      <c r="H337" s="67">
        <v>1</v>
      </c>
      <c r="I337" s="67">
        <v>2</v>
      </c>
      <c r="J337" s="359">
        <v>3</v>
      </c>
      <c r="K337" s="359">
        <v>2</v>
      </c>
      <c r="L337" s="320"/>
      <c r="M337" s="67"/>
      <c r="N337" s="67"/>
      <c r="O337" s="67"/>
      <c r="P337" s="67"/>
      <c r="Q337" s="67"/>
      <c r="R337" s="67"/>
    </row>
    <row r="338" spans="1:18" ht="48.6" customHeight="1" x14ac:dyDescent="0.25">
      <c r="A338" s="352"/>
      <c r="B338" s="353"/>
      <c r="C338" s="576"/>
      <c r="D338" s="11" t="s">
        <v>218</v>
      </c>
      <c r="E338" s="67">
        <v>40</v>
      </c>
      <c r="F338" s="577" t="s">
        <v>0</v>
      </c>
      <c r="G338" s="462"/>
      <c r="H338" s="67">
        <v>0</v>
      </c>
      <c r="I338" s="67">
        <v>0</v>
      </c>
      <c r="J338" s="359">
        <v>4</v>
      </c>
      <c r="K338" s="359">
        <v>4</v>
      </c>
      <c r="L338" s="320"/>
      <c r="M338" s="67"/>
      <c r="N338" s="67"/>
      <c r="O338" s="67"/>
      <c r="P338" s="67"/>
      <c r="Q338" s="67"/>
      <c r="R338" s="67"/>
    </row>
    <row r="339" spans="1:18" ht="15.6" hidden="1" customHeight="1" x14ac:dyDescent="0.25">
      <c r="A339" s="470"/>
      <c r="B339" s="471"/>
      <c r="C339" s="472"/>
      <c r="D339" s="44"/>
      <c r="E339" s="73"/>
      <c r="F339" s="43"/>
      <c r="G339" s="389"/>
      <c r="H339" s="389"/>
      <c r="I339" s="389"/>
      <c r="J339" s="389"/>
      <c r="K339" s="389"/>
      <c r="L339" s="73"/>
      <c r="M339" s="73"/>
      <c r="N339" s="73"/>
      <c r="O339" s="73"/>
      <c r="P339" s="73"/>
      <c r="Q339" s="73"/>
      <c r="R339" s="365"/>
    </row>
    <row r="340" spans="1:18" s="579" customFormat="1" ht="42.6" customHeight="1" x14ac:dyDescent="0.25">
      <c r="A340" s="354" t="s">
        <v>414</v>
      </c>
      <c r="B340" s="355"/>
      <c r="C340" s="578"/>
      <c r="D340" s="11" t="s">
        <v>415</v>
      </c>
      <c r="E340" s="67"/>
      <c r="F340" s="342">
        <v>136.6</v>
      </c>
      <c r="G340" s="462"/>
      <c r="H340" s="67">
        <v>0</v>
      </c>
      <c r="I340" s="340">
        <v>2</v>
      </c>
      <c r="J340" s="340">
        <v>2</v>
      </c>
      <c r="K340" s="340">
        <v>2</v>
      </c>
      <c r="L340" s="67"/>
      <c r="M340" s="67"/>
      <c r="N340" s="67"/>
      <c r="O340" s="67"/>
      <c r="P340" s="67"/>
      <c r="Q340" s="67"/>
      <c r="R340" s="67"/>
    </row>
    <row r="341" spans="1:18" s="579" customFormat="1" ht="37.9" customHeight="1" x14ac:dyDescent="0.25">
      <c r="A341" s="352"/>
      <c r="B341" s="353"/>
      <c r="C341" s="578"/>
      <c r="D341" s="11" t="s">
        <v>218</v>
      </c>
      <c r="E341" s="67">
        <v>30</v>
      </c>
      <c r="F341" s="342">
        <v>136.6</v>
      </c>
      <c r="G341" s="462"/>
      <c r="H341" s="67">
        <v>0</v>
      </c>
      <c r="I341" s="340">
        <v>2</v>
      </c>
      <c r="J341" s="340">
        <v>2</v>
      </c>
      <c r="K341" s="340">
        <v>2</v>
      </c>
      <c r="L341" s="67"/>
      <c r="M341" s="67"/>
      <c r="N341" s="67"/>
      <c r="O341" s="67"/>
      <c r="P341" s="67"/>
      <c r="Q341" s="67"/>
      <c r="R341" s="67"/>
    </row>
    <row r="342" spans="1:18" s="579" customFormat="1" ht="78" customHeight="1" x14ac:dyDescent="0.25">
      <c r="A342" s="455" t="s">
        <v>416</v>
      </c>
      <c r="B342" s="456"/>
      <c r="C342" s="576"/>
      <c r="D342" s="11" t="s">
        <v>217</v>
      </c>
      <c r="E342" s="67">
        <v>30</v>
      </c>
      <c r="F342" s="342">
        <v>136.6</v>
      </c>
      <c r="G342" s="462"/>
      <c r="H342" s="67">
        <v>1</v>
      </c>
      <c r="I342" s="67">
        <v>2</v>
      </c>
      <c r="J342" s="359">
        <v>2</v>
      </c>
      <c r="K342" s="359">
        <v>1</v>
      </c>
      <c r="L342" s="67"/>
      <c r="M342" s="67"/>
      <c r="N342" s="67"/>
      <c r="O342" s="67"/>
      <c r="P342" s="67"/>
      <c r="Q342" s="67"/>
      <c r="R342" s="67"/>
    </row>
    <row r="343" spans="1:18" s="579" customFormat="1" ht="66.599999999999994" customHeight="1" x14ac:dyDescent="0.25">
      <c r="A343" s="458"/>
      <c r="B343" s="459"/>
      <c r="C343" s="576"/>
      <c r="D343" s="11" t="s">
        <v>218</v>
      </c>
      <c r="E343" s="67">
        <v>30</v>
      </c>
      <c r="F343" s="580"/>
      <c r="G343" s="462"/>
      <c r="H343" s="67">
        <v>1</v>
      </c>
      <c r="I343" s="67">
        <v>2</v>
      </c>
      <c r="J343" s="359">
        <v>2</v>
      </c>
      <c r="K343" s="359">
        <v>1</v>
      </c>
      <c r="L343" s="67"/>
      <c r="M343" s="67"/>
      <c r="N343" s="67"/>
      <c r="O343" s="67"/>
      <c r="P343" s="67"/>
      <c r="Q343" s="67"/>
      <c r="R343" s="67"/>
    </row>
    <row r="344" spans="1:18" s="579" customFormat="1" ht="46.15" customHeight="1" x14ac:dyDescent="0.25">
      <c r="A344" s="354" t="s">
        <v>417</v>
      </c>
      <c r="B344" s="355"/>
      <c r="C344" s="581"/>
      <c r="D344" s="11" t="s">
        <v>217</v>
      </c>
      <c r="E344" s="540">
        <v>30</v>
      </c>
      <c r="F344" s="342">
        <v>136.6</v>
      </c>
      <c r="G344" s="462"/>
      <c r="H344" s="67">
        <v>2</v>
      </c>
      <c r="I344" s="67">
        <v>2</v>
      </c>
      <c r="J344" s="67">
        <v>2</v>
      </c>
      <c r="K344" s="451">
        <v>0</v>
      </c>
      <c r="L344" s="320"/>
      <c r="M344" s="540"/>
      <c r="N344" s="540"/>
      <c r="O344" s="540"/>
      <c r="P344" s="540"/>
      <c r="Q344" s="540"/>
      <c r="R344" s="540"/>
    </row>
    <row r="345" spans="1:18" s="579" customFormat="1" ht="47.45" customHeight="1" x14ac:dyDescent="0.25">
      <c r="A345" s="352"/>
      <c r="B345" s="353"/>
      <c r="C345" s="582"/>
      <c r="D345" s="11" t="s">
        <v>218</v>
      </c>
      <c r="E345" s="15">
        <v>30</v>
      </c>
      <c r="F345" s="583"/>
      <c r="G345" s="584"/>
      <c r="H345" s="67">
        <v>2</v>
      </c>
      <c r="I345" s="67">
        <v>2</v>
      </c>
      <c r="J345" s="67">
        <v>2</v>
      </c>
      <c r="K345" s="451">
        <v>0</v>
      </c>
      <c r="L345" s="321"/>
      <c r="M345" s="585"/>
      <c r="N345" s="585"/>
      <c r="O345" s="585"/>
      <c r="P345" s="585"/>
      <c r="Q345" s="585"/>
      <c r="R345" s="585"/>
    </row>
    <row r="346" spans="1:18" s="579" customFormat="1" ht="52.9" customHeight="1" x14ac:dyDescent="0.25">
      <c r="A346" s="455" t="s">
        <v>418</v>
      </c>
      <c r="B346" s="456"/>
      <c r="C346" s="581"/>
      <c r="D346" s="11" t="s">
        <v>217</v>
      </c>
      <c r="E346" s="540">
        <v>25</v>
      </c>
      <c r="F346" s="342">
        <v>136.6</v>
      </c>
      <c r="G346" s="462"/>
      <c r="H346" s="451">
        <v>1</v>
      </c>
      <c r="I346" s="451">
        <v>2</v>
      </c>
      <c r="J346" s="451">
        <v>1</v>
      </c>
      <c r="K346" s="451">
        <v>1</v>
      </c>
      <c r="L346" s="320"/>
      <c r="M346" s="540"/>
      <c r="N346" s="540"/>
      <c r="O346" s="540"/>
      <c r="P346" s="540"/>
      <c r="Q346" s="540"/>
      <c r="R346" s="540"/>
    </row>
    <row r="347" spans="1:18" s="579" customFormat="1" ht="35.450000000000003" customHeight="1" x14ac:dyDescent="0.25">
      <c r="A347" s="458"/>
      <c r="B347" s="459"/>
      <c r="C347" s="582"/>
      <c r="D347" s="11" t="s">
        <v>218</v>
      </c>
      <c r="E347" s="586">
        <v>25</v>
      </c>
      <c r="F347" s="560"/>
      <c r="G347" s="381"/>
      <c r="H347" s="454">
        <v>1</v>
      </c>
      <c r="I347" s="454">
        <v>2</v>
      </c>
      <c r="J347" s="454">
        <v>1</v>
      </c>
      <c r="K347" s="454">
        <v>1</v>
      </c>
      <c r="L347" s="320"/>
      <c r="M347" s="540"/>
      <c r="N347" s="540"/>
      <c r="O347" s="540"/>
      <c r="P347" s="540"/>
      <c r="Q347" s="540"/>
      <c r="R347" s="540"/>
    </row>
    <row r="348" spans="1:18" s="579" customFormat="1" ht="38.450000000000003" customHeight="1" x14ac:dyDescent="0.25">
      <c r="A348" s="455" t="s">
        <v>419</v>
      </c>
      <c r="B348" s="587"/>
      <c r="C348" s="588"/>
      <c r="D348" s="351" t="s">
        <v>420</v>
      </c>
      <c r="E348" s="321">
        <v>5</v>
      </c>
      <c r="F348" s="342">
        <v>136.6</v>
      </c>
      <c r="G348" s="321">
        <v>75000</v>
      </c>
      <c r="H348" s="321">
        <v>0</v>
      </c>
      <c r="I348" s="321">
        <v>2</v>
      </c>
      <c r="J348" s="321">
        <v>2</v>
      </c>
      <c r="K348" s="321">
        <v>1</v>
      </c>
      <c r="L348" s="340"/>
      <c r="M348" s="341"/>
      <c r="N348" s="341"/>
      <c r="O348" s="341"/>
      <c r="P348" s="341"/>
      <c r="Q348" s="341"/>
      <c r="R348" s="341"/>
    </row>
    <row r="349" spans="1:18" s="579" customFormat="1" ht="41.45" customHeight="1" x14ac:dyDescent="0.25">
      <c r="A349" s="458"/>
      <c r="B349" s="589"/>
      <c r="C349" s="590"/>
      <c r="D349" s="11" t="s">
        <v>217</v>
      </c>
      <c r="E349" s="321">
        <v>25</v>
      </c>
      <c r="F349" s="433">
        <v>136.6</v>
      </c>
      <c r="G349" s="321"/>
      <c r="H349" s="321">
        <v>0</v>
      </c>
      <c r="I349" s="321">
        <v>2</v>
      </c>
      <c r="J349" s="321">
        <v>2</v>
      </c>
      <c r="K349" s="321">
        <v>1</v>
      </c>
      <c r="L349" s="340"/>
      <c r="M349" s="341"/>
      <c r="N349" s="341"/>
      <c r="O349" s="341"/>
      <c r="P349" s="341"/>
      <c r="Q349" s="341"/>
      <c r="R349" s="341"/>
    </row>
    <row r="350" spans="1:18" s="579" customFormat="1" ht="54" customHeight="1" x14ac:dyDescent="0.25">
      <c r="A350" s="455" t="s">
        <v>421</v>
      </c>
      <c r="B350" s="587"/>
      <c r="C350" s="457"/>
      <c r="D350" s="11" t="s">
        <v>217</v>
      </c>
      <c r="E350" s="67">
        <v>110</v>
      </c>
      <c r="F350" s="433">
        <v>136.6</v>
      </c>
      <c r="G350" s="591"/>
      <c r="H350" s="67">
        <v>6</v>
      </c>
      <c r="I350" s="67">
        <v>6</v>
      </c>
      <c r="J350" s="67">
        <v>6</v>
      </c>
      <c r="K350" s="67">
        <v>4</v>
      </c>
      <c r="L350" s="320"/>
      <c r="M350" s="67"/>
      <c r="N350" s="67"/>
      <c r="O350" s="67"/>
      <c r="P350" s="67"/>
      <c r="Q350" s="67"/>
      <c r="R350" s="67"/>
    </row>
    <row r="351" spans="1:18" s="579" customFormat="1" ht="56.45" customHeight="1" x14ac:dyDescent="0.25">
      <c r="A351" s="458"/>
      <c r="B351" s="589"/>
      <c r="C351" s="460"/>
      <c r="D351" s="11" t="s">
        <v>218</v>
      </c>
      <c r="E351" s="67">
        <v>110</v>
      </c>
      <c r="F351" s="433"/>
      <c r="G351" s="584"/>
      <c r="H351" s="67">
        <v>6</v>
      </c>
      <c r="I351" s="67">
        <v>6</v>
      </c>
      <c r="J351" s="67">
        <v>6</v>
      </c>
      <c r="K351" s="67">
        <v>4</v>
      </c>
      <c r="L351" s="320"/>
      <c r="M351" s="67"/>
      <c r="N351" s="67"/>
      <c r="O351" s="67"/>
      <c r="P351" s="67"/>
      <c r="Q351" s="67"/>
      <c r="R351" s="67"/>
    </row>
    <row r="352" spans="1:18" s="579" customFormat="1" ht="61.15" customHeight="1" x14ac:dyDescent="0.25">
      <c r="A352" s="592" t="s">
        <v>422</v>
      </c>
      <c r="B352" s="593"/>
      <c r="C352" s="457"/>
      <c r="D352" s="11" t="s">
        <v>217</v>
      </c>
      <c r="E352" s="67">
        <v>275</v>
      </c>
      <c r="F352" s="433">
        <v>136.6</v>
      </c>
      <c r="G352" s="591"/>
      <c r="H352" s="67">
        <v>10</v>
      </c>
      <c r="I352" s="67">
        <v>15</v>
      </c>
      <c r="J352" s="67">
        <v>15</v>
      </c>
      <c r="K352" s="67">
        <v>15</v>
      </c>
      <c r="L352" s="320"/>
      <c r="M352" s="67"/>
      <c r="N352" s="67"/>
      <c r="O352" s="67"/>
      <c r="P352" s="67"/>
      <c r="Q352" s="67"/>
      <c r="R352" s="67"/>
    </row>
    <row r="353" spans="1:18" s="579" customFormat="1" ht="69" customHeight="1" x14ac:dyDescent="0.25">
      <c r="A353" s="594"/>
      <c r="B353" s="595"/>
      <c r="C353" s="460"/>
      <c r="D353" s="11" t="s">
        <v>218</v>
      </c>
      <c r="E353" s="67">
        <v>275</v>
      </c>
      <c r="F353" s="433"/>
      <c r="G353" s="321"/>
      <c r="H353" s="67">
        <v>10</v>
      </c>
      <c r="I353" s="67">
        <v>15</v>
      </c>
      <c r="J353" s="67">
        <v>15</v>
      </c>
      <c r="K353" s="67">
        <v>15</v>
      </c>
      <c r="L353" s="320"/>
      <c r="M353" s="67"/>
      <c r="N353" s="67"/>
      <c r="O353" s="67"/>
      <c r="P353" s="67"/>
      <c r="Q353" s="67"/>
      <c r="R353" s="67"/>
    </row>
    <row r="354" spans="1:18" s="596" customFormat="1" ht="40.9" customHeight="1" x14ac:dyDescent="0.25">
      <c r="A354" s="388" t="s">
        <v>423</v>
      </c>
      <c r="B354" s="372"/>
      <c r="C354" s="578"/>
      <c r="D354" s="11" t="s">
        <v>217</v>
      </c>
      <c r="E354" s="67">
        <v>30</v>
      </c>
      <c r="F354" s="433">
        <v>136.6</v>
      </c>
      <c r="G354" s="433"/>
      <c r="H354" s="67">
        <v>0</v>
      </c>
      <c r="I354" s="67">
        <v>2</v>
      </c>
      <c r="J354" s="67">
        <v>2</v>
      </c>
      <c r="K354" s="67">
        <v>1</v>
      </c>
      <c r="L354" s="67"/>
      <c r="M354" s="67"/>
      <c r="N354" s="67"/>
      <c r="O354" s="67"/>
      <c r="P354" s="67"/>
      <c r="Q354" s="67"/>
      <c r="R354" s="67"/>
    </row>
    <row r="355" spans="1:18" s="579" customFormat="1" ht="42" customHeight="1" x14ac:dyDescent="0.25">
      <c r="A355" s="391"/>
      <c r="B355" s="597"/>
      <c r="C355" s="578"/>
      <c r="D355" s="11" t="s">
        <v>218</v>
      </c>
      <c r="E355" s="67">
        <v>25</v>
      </c>
      <c r="F355" s="321"/>
      <c r="G355" s="584"/>
      <c r="H355" s="67">
        <v>0</v>
      </c>
      <c r="I355" s="67">
        <v>2</v>
      </c>
      <c r="J355" s="67">
        <v>2</v>
      </c>
      <c r="K355" s="67">
        <v>1</v>
      </c>
      <c r="L355" s="67"/>
      <c r="M355" s="67"/>
      <c r="N355" s="67"/>
      <c r="O355" s="67"/>
      <c r="P355" s="67"/>
      <c r="Q355" s="67"/>
      <c r="R355" s="67"/>
    </row>
    <row r="356" spans="1:18" ht="3.6" customHeight="1" x14ac:dyDescent="0.25">
      <c r="A356" s="598"/>
      <c r="B356" s="599"/>
      <c r="C356" s="578"/>
      <c r="D356" s="11"/>
      <c r="E356" s="67"/>
      <c r="F356" s="67"/>
      <c r="G356" s="381"/>
      <c r="H356" s="67"/>
      <c r="I356" s="67"/>
      <c r="J356" s="67"/>
      <c r="K356" s="67"/>
      <c r="L356" s="67"/>
      <c r="M356" s="67"/>
      <c r="N356" s="67"/>
      <c r="O356" s="67"/>
      <c r="P356" s="67"/>
      <c r="Q356" s="67"/>
      <c r="R356" s="67"/>
    </row>
    <row r="357" spans="1:18" ht="30" customHeight="1" thickBot="1" x14ac:dyDescent="0.3">
      <c r="A357" s="600" t="s">
        <v>155</v>
      </c>
      <c r="B357" s="600"/>
      <c r="C357" s="600"/>
      <c r="D357" s="600"/>
      <c r="E357" s="600"/>
      <c r="F357" s="600"/>
      <c r="G357" s="600"/>
      <c r="H357" s="600"/>
      <c r="I357" s="600"/>
      <c r="J357" s="600"/>
      <c r="K357" s="600"/>
      <c r="L357" s="600"/>
      <c r="M357" s="600"/>
      <c r="N357" s="600"/>
      <c r="O357" s="600"/>
      <c r="P357" s="600"/>
      <c r="Q357" s="600"/>
      <c r="R357" s="600"/>
    </row>
    <row r="358" spans="1:18" ht="16.5" thickTop="1" x14ac:dyDescent="0.25">
      <c r="A358" s="307" t="s">
        <v>154</v>
      </c>
      <c r="B358" s="308" t="s">
        <v>153</v>
      </c>
      <c r="C358" s="308"/>
      <c r="D358" s="309" t="s">
        <v>152</v>
      </c>
      <c r="E358" s="309" t="s">
        <v>151</v>
      </c>
      <c r="F358" s="309" t="s">
        <v>150</v>
      </c>
      <c r="G358" s="309" t="s">
        <v>149</v>
      </c>
      <c r="H358" s="309" t="s">
        <v>148</v>
      </c>
      <c r="I358" s="309"/>
      <c r="J358" s="309"/>
      <c r="K358" s="309"/>
      <c r="L358" s="308" t="s">
        <v>38</v>
      </c>
      <c r="M358" s="308" t="s">
        <v>37</v>
      </c>
      <c r="N358" s="308"/>
      <c r="O358" s="308"/>
      <c r="P358" s="308"/>
      <c r="Q358" s="308"/>
      <c r="R358" s="311"/>
    </row>
    <row r="359" spans="1:18" ht="31.5" x14ac:dyDescent="0.25">
      <c r="A359" s="312"/>
      <c r="B359" s="313"/>
      <c r="C359" s="313"/>
      <c r="D359" s="314"/>
      <c r="E359" s="314"/>
      <c r="F359" s="314"/>
      <c r="G359" s="314"/>
      <c r="H359" s="315" t="s">
        <v>21</v>
      </c>
      <c r="I359" s="315" t="s">
        <v>20</v>
      </c>
      <c r="J359" s="315" t="s">
        <v>139</v>
      </c>
      <c r="K359" s="315" t="s">
        <v>18</v>
      </c>
      <c r="L359" s="313"/>
      <c r="M359" s="313"/>
      <c r="N359" s="313"/>
      <c r="O359" s="313"/>
      <c r="P359" s="313"/>
      <c r="Q359" s="313"/>
      <c r="R359" s="317"/>
    </row>
    <row r="360" spans="1:18" ht="108.6" customHeight="1" thickBot="1" x14ac:dyDescent="0.3">
      <c r="A360" s="440" t="s">
        <v>424</v>
      </c>
      <c r="B360" s="441"/>
      <c r="C360" s="441"/>
      <c r="D360" s="442"/>
      <c r="E360" s="443"/>
      <c r="F360" s="443"/>
      <c r="G360" s="443"/>
      <c r="H360" s="444"/>
      <c r="I360" s="444"/>
      <c r="J360" s="444"/>
      <c r="K360" s="445"/>
      <c r="L360" s="446"/>
      <c r="M360" s="323"/>
      <c r="N360" s="323"/>
      <c r="O360" s="323"/>
      <c r="P360" s="323"/>
      <c r="Q360" s="323"/>
      <c r="R360" s="324"/>
    </row>
    <row r="361" spans="1:18" ht="42.6" customHeight="1" thickTop="1" x14ac:dyDescent="0.25">
      <c r="A361" s="325"/>
      <c r="B361" s="326"/>
      <c r="C361" s="326"/>
      <c r="D361" s="326"/>
      <c r="E361" s="326"/>
      <c r="F361" s="326"/>
      <c r="G361" s="326"/>
      <c r="H361" s="326"/>
      <c r="I361" s="326"/>
      <c r="J361" s="326"/>
      <c r="K361" s="326"/>
      <c r="L361" s="326"/>
      <c r="M361" s="326"/>
      <c r="N361" s="326"/>
      <c r="O361" s="326"/>
      <c r="P361" s="326"/>
      <c r="Q361" s="326"/>
      <c r="R361" s="447"/>
    </row>
    <row r="362" spans="1:18" ht="15.75" x14ac:dyDescent="0.25">
      <c r="A362" s="330" t="s">
        <v>147</v>
      </c>
      <c r="B362" s="331"/>
      <c r="C362" s="331"/>
      <c r="D362" s="331"/>
      <c r="E362" s="331"/>
      <c r="F362" s="331"/>
      <c r="G362" s="331"/>
      <c r="H362" s="331"/>
      <c r="I362" s="331"/>
      <c r="J362" s="331"/>
      <c r="K362" s="331"/>
      <c r="L362" s="331"/>
      <c r="M362" s="331"/>
      <c r="N362" s="331"/>
      <c r="O362" s="331"/>
      <c r="P362" s="331"/>
      <c r="Q362" s="331"/>
      <c r="R362" s="448"/>
    </row>
    <row r="363" spans="1:18" ht="15.75" x14ac:dyDescent="0.25">
      <c r="A363" s="312" t="s">
        <v>146</v>
      </c>
      <c r="B363" s="313"/>
      <c r="C363" s="314" t="s">
        <v>145</v>
      </c>
      <c r="D363" s="314" t="s">
        <v>29</v>
      </c>
      <c r="E363" s="314"/>
      <c r="F363" s="314"/>
      <c r="G363" s="314"/>
      <c r="H363" s="314" t="s">
        <v>144</v>
      </c>
      <c r="I363" s="314"/>
      <c r="J363" s="314"/>
      <c r="K363" s="314"/>
      <c r="L363" s="313" t="s">
        <v>143</v>
      </c>
      <c r="M363" s="314" t="s">
        <v>142</v>
      </c>
      <c r="N363" s="314"/>
      <c r="O363" s="314"/>
      <c r="P363" s="314"/>
      <c r="Q363" s="314"/>
      <c r="R363" s="334"/>
    </row>
    <row r="364" spans="1:18" ht="47.25" x14ac:dyDescent="0.25">
      <c r="A364" s="312"/>
      <c r="B364" s="313"/>
      <c r="C364" s="314"/>
      <c r="D364" s="315" t="s">
        <v>141</v>
      </c>
      <c r="E364" s="315" t="s">
        <v>24</v>
      </c>
      <c r="F364" s="315" t="s">
        <v>140</v>
      </c>
      <c r="G364" s="315" t="s">
        <v>22</v>
      </c>
      <c r="H364" s="315" t="s">
        <v>21</v>
      </c>
      <c r="I364" s="315" t="s">
        <v>20</v>
      </c>
      <c r="J364" s="315" t="s">
        <v>139</v>
      </c>
      <c r="K364" s="315" t="s">
        <v>18</v>
      </c>
      <c r="L364" s="313"/>
      <c r="M364" s="335" t="s">
        <v>17</v>
      </c>
      <c r="N364" s="335" t="s">
        <v>16</v>
      </c>
      <c r="O364" s="335" t="s">
        <v>15</v>
      </c>
      <c r="P364" s="335" t="s">
        <v>14</v>
      </c>
      <c r="Q364" s="335" t="s">
        <v>13</v>
      </c>
      <c r="R364" s="336" t="s">
        <v>12</v>
      </c>
    </row>
    <row r="365" spans="1:18" ht="45" customHeight="1" x14ac:dyDescent="0.25">
      <c r="A365" s="455" t="s">
        <v>425</v>
      </c>
      <c r="B365" s="456"/>
      <c r="C365" s="11" t="s">
        <v>217</v>
      </c>
      <c r="D365" s="321">
        <v>50</v>
      </c>
      <c r="E365" s="13"/>
      <c r="F365" s="433">
        <v>136.6</v>
      </c>
      <c r="G365" s="339"/>
      <c r="H365" s="339">
        <v>3</v>
      </c>
      <c r="I365" s="339">
        <v>3</v>
      </c>
      <c r="J365" s="339">
        <v>3</v>
      </c>
      <c r="K365" s="340">
        <v>1</v>
      </c>
      <c r="L365" s="341"/>
      <c r="M365" s="341"/>
      <c r="N365" s="341"/>
      <c r="O365" s="341"/>
      <c r="P365" s="341"/>
      <c r="Q365" s="341"/>
      <c r="R365" s="365"/>
    </row>
    <row r="366" spans="1:18" ht="51.6" customHeight="1" x14ac:dyDescent="0.25">
      <c r="A366" s="458"/>
      <c r="B366" s="459"/>
      <c r="C366" s="11" t="s">
        <v>218</v>
      </c>
      <c r="D366" s="321">
        <v>50</v>
      </c>
      <c r="E366" s="339"/>
      <c r="F366" s="339"/>
      <c r="G366" s="339"/>
      <c r="H366" s="339">
        <v>3</v>
      </c>
      <c r="I366" s="339">
        <v>3</v>
      </c>
      <c r="J366" s="339">
        <v>3</v>
      </c>
      <c r="K366" s="340">
        <v>1</v>
      </c>
      <c r="L366" s="341"/>
      <c r="M366" s="341"/>
      <c r="N366" s="341"/>
      <c r="O366" s="341"/>
      <c r="P366" s="341"/>
      <c r="Q366" s="341"/>
      <c r="R366" s="365"/>
    </row>
    <row r="367" spans="1:18" ht="51.6" customHeight="1" x14ac:dyDescent="0.25">
      <c r="A367" s="601"/>
      <c r="B367" s="602"/>
      <c r="C367" s="118"/>
      <c r="D367" s="603"/>
      <c r="E367" s="604"/>
      <c r="F367" s="604"/>
      <c r="G367" s="604"/>
      <c r="H367" s="604"/>
      <c r="I367" s="604"/>
      <c r="J367" s="604"/>
      <c r="K367" s="605"/>
      <c r="L367" s="606"/>
      <c r="M367" s="606"/>
      <c r="N367" s="606"/>
      <c r="O367" s="606"/>
      <c r="P367" s="606"/>
      <c r="Q367" s="606"/>
      <c r="R367" s="365"/>
    </row>
    <row r="368" spans="1:18" ht="15.75" x14ac:dyDescent="0.25">
      <c r="A368" s="487"/>
      <c r="B368" s="607"/>
      <c r="C368" s="608"/>
      <c r="D368" s="44"/>
      <c r="E368" s="73"/>
      <c r="F368" s="43"/>
      <c r="G368" s="389"/>
      <c r="H368" s="389"/>
      <c r="I368" s="389"/>
      <c r="J368" s="389"/>
      <c r="K368" s="389"/>
      <c r="L368" s="73"/>
      <c r="M368" s="73"/>
      <c r="N368" s="73"/>
      <c r="O368" s="73"/>
      <c r="P368" s="73"/>
      <c r="Q368" s="73"/>
      <c r="R368" s="365"/>
    </row>
    <row r="369" spans="1:18" ht="16.5" thickBot="1" x14ac:dyDescent="0.3">
      <c r="A369" s="473"/>
      <c r="B369" s="474"/>
      <c r="C369" s="474"/>
      <c r="D369" s="474"/>
      <c r="E369" s="474"/>
      <c r="F369" s="474"/>
      <c r="G369" s="474"/>
      <c r="H369" s="474"/>
      <c r="I369" s="474"/>
      <c r="J369" s="474"/>
      <c r="K369" s="475"/>
      <c r="L369" s="476" t="s">
        <v>137</v>
      </c>
      <c r="M369" s="477"/>
      <c r="N369" s="477"/>
      <c r="O369" s="477"/>
      <c r="P369" s="477"/>
      <c r="Q369" s="477"/>
      <c r="R369" s="478"/>
    </row>
    <row r="370" spans="1:18" ht="15.75" thickTop="1" x14ac:dyDescent="0.25"/>
    <row r="372" spans="1:18" ht="138.6" customHeight="1" thickBot="1" x14ac:dyDescent="0.3">
      <c r="A372" s="609" t="s">
        <v>426</v>
      </c>
      <c r="B372" s="441" t="s">
        <v>427</v>
      </c>
      <c r="C372" s="441"/>
      <c r="D372" s="442"/>
      <c r="E372" s="443"/>
      <c r="F372" s="443"/>
      <c r="G372" s="443"/>
      <c r="H372" s="444"/>
      <c r="I372" s="444"/>
      <c r="J372" s="444"/>
      <c r="K372" s="445"/>
      <c r="L372" s="446"/>
      <c r="M372" s="323"/>
      <c r="N372" s="323"/>
      <c r="O372" s="323"/>
      <c r="P372" s="323"/>
      <c r="Q372" s="323"/>
      <c r="R372" s="324"/>
    </row>
    <row r="373" spans="1:18" ht="16.5" thickTop="1" x14ac:dyDescent="0.25">
      <c r="A373" s="325"/>
      <c r="B373" s="326"/>
      <c r="C373" s="326"/>
      <c r="D373" s="326"/>
      <c r="E373" s="326"/>
      <c r="F373" s="326"/>
      <c r="G373" s="326"/>
      <c r="H373" s="326"/>
      <c r="I373" s="326"/>
      <c r="J373" s="326"/>
      <c r="K373" s="326"/>
      <c r="L373" s="326"/>
      <c r="M373" s="326"/>
      <c r="N373" s="326"/>
      <c r="O373" s="326"/>
      <c r="P373" s="326"/>
      <c r="Q373" s="326"/>
      <c r="R373" s="447"/>
    </row>
    <row r="374" spans="1:18" ht="15.75" x14ac:dyDescent="0.25">
      <c r="A374" s="330" t="s">
        <v>147</v>
      </c>
      <c r="B374" s="331"/>
      <c r="C374" s="331"/>
      <c r="D374" s="331"/>
      <c r="E374" s="331"/>
      <c r="F374" s="331"/>
      <c r="G374" s="331"/>
      <c r="H374" s="331"/>
      <c r="I374" s="331"/>
      <c r="J374" s="331"/>
      <c r="K374" s="331"/>
      <c r="L374" s="331"/>
      <c r="M374" s="331"/>
      <c r="N374" s="331"/>
      <c r="O374" s="331"/>
      <c r="P374" s="331"/>
      <c r="Q374" s="331"/>
      <c r="R374" s="448"/>
    </row>
    <row r="375" spans="1:18" ht="15.75" x14ac:dyDescent="0.25">
      <c r="A375" s="312" t="s">
        <v>146</v>
      </c>
      <c r="B375" s="313"/>
      <c r="C375" s="314" t="s">
        <v>145</v>
      </c>
      <c r="D375" s="314" t="s">
        <v>29</v>
      </c>
      <c r="E375" s="314"/>
      <c r="F375" s="314"/>
      <c r="G375" s="314"/>
      <c r="H375" s="314" t="s">
        <v>144</v>
      </c>
      <c r="I375" s="314"/>
      <c r="J375" s="314"/>
      <c r="K375" s="314"/>
      <c r="L375" s="313" t="s">
        <v>143</v>
      </c>
      <c r="M375" s="314" t="s">
        <v>142</v>
      </c>
      <c r="N375" s="314"/>
      <c r="O375" s="314"/>
      <c r="P375" s="314"/>
      <c r="Q375" s="314"/>
      <c r="R375" s="334"/>
    </row>
    <row r="376" spans="1:18" ht="47.25" x14ac:dyDescent="0.25">
      <c r="A376" s="312"/>
      <c r="B376" s="313"/>
      <c r="C376" s="314"/>
      <c r="D376" s="315" t="s">
        <v>141</v>
      </c>
      <c r="E376" s="315" t="s">
        <v>24</v>
      </c>
      <c r="F376" s="315" t="s">
        <v>140</v>
      </c>
      <c r="G376" s="315" t="s">
        <v>22</v>
      </c>
      <c r="H376" s="315" t="s">
        <v>21</v>
      </c>
      <c r="I376" s="315" t="s">
        <v>20</v>
      </c>
      <c r="J376" s="315" t="s">
        <v>139</v>
      </c>
      <c r="K376" s="315" t="s">
        <v>18</v>
      </c>
      <c r="L376" s="313"/>
      <c r="M376" s="335" t="s">
        <v>17</v>
      </c>
      <c r="N376" s="335" t="s">
        <v>16</v>
      </c>
      <c r="O376" s="335" t="s">
        <v>15</v>
      </c>
      <c r="P376" s="335" t="s">
        <v>14</v>
      </c>
      <c r="Q376" s="335" t="s">
        <v>13</v>
      </c>
      <c r="R376" s="336" t="s">
        <v>12</v>
      </c>
    </row>
    <row r="377" spans="1:18" ht="15.6" customHeight="1" x14ac:dyDescent="0.25">
      <c r="A377" s="397" t="s">
        <v>428</v>
      </c>
      <c r="B377" s="398"/>
      <c r="C377" s="339"/>
      <c r="D377" s="339"/>
      <c r="E377" s="339"/>
      <c r="F377" s="339"/>
      <c r="G377" s="339"/>
      <c r="H377" s="339"/>
      <c r="I377" s="339"/>
      <c r="J377" s="339"/>
      <c r="K377" s="340"/>
      <c r="L377" s="341"/>
      <c r="M377" s="341"/>
      <c r="N377" s="341"/>
      <c r="O377" s="341"/>
      <c r="P377" s="341"/>
      <c r="Q377" s="341"/>
      <c r="R377" s="365"/>
    </row>
    <row r="378" spans="1:18" ht="53.45" customHeight="1" x14ac:dyDescent="0.25">
      <c r="A378" s="610"/>
      <c r="B378" s="431"/>
      <c r="C378" s="11" t="s">
        <v>217</v>
      </c>
      <c r="D378" s="339"/>
      <c r="E378" s="339">
        <v>90</v>
      </c>
      <c r="F378" s="339">
        <v>136.6</v>
      </c>
      <c r="G378" s="339"/>
      <c r="H378" s="339">
        <v>4</v>
      </c>
      <c r="I378" s="339">
        <v>5</v>
      </c>
      <c r="J378" s="339">
        <v>5</v>
      </c>
      <c r="K378" s="340">
        <v>1</v>
      </c>
      <c r="L378" s="341"/>
      <c r="M378" s="341"/>
      <c r="N378" s="341"/>
      <c r="O378" s="341"/>
      <c r="P378" s="341"/>
      <c r="Q378" s="341"/>
      <c r="R378" s="365"/>
    </row>
    <row r="379" spans="1:18" ht="55.9" customHeight="1" x14ac:dyDescent="0.25">
      <c r="A379" s="399"/>
      <c r="B379" s="400"/>
      <c r="C379" s="11" t="s">
        <v>218</v>
      </c>
      <c r="D379" s="11"/>
      <c r="E379" s="15">
        <v>75</v>
      </c>
      <c r="F379" s="342"/>
      <c r="G379" s="67"/>
      <c r="H379" s="339">
        <v>4</v>
      </c>
      <c r="I379" s="339">
        <v>5</v>
      </c>
      <c r="J379" s="339">
        <v>5</v>
      </c>
      <c r="K379" s="340">
        <v>1</v>
      </c>
      <c r="L379" s="67"/>
      <c r="M379" s="67"/>
      <c r="N379" s="67"/>
      <c r="O379" s="67"/>
      <c r="P379" s="67"/>
      <c r="Q379" s="67"/>
      <c r="R379" s="67"/>
    </row>
    <row r="380" spans="1:18" ht="66" customHeight="1" x14ac:dyDescent="0.25">
      <c r="A380" s="611"/>
      <c r="B380" s="612"/>
    </row>
  </sheetData>
  <mergeCells count="264">
    <mergeCell ref="M375:R375"/>
    <mergeCell ref="A377:B379"/>
    <mergeCell ref="A380:B380"/>
    <mergeCell ref="A365:B366"/>
    <mergeCell ref="A368:B368"/>
    <mergeCell ref="M369:R369"/>
    <mergeCell ref="B372:C372"/>
    <mergeCell ref="M372:R372"/>
    <mergeCell ref="A375:B376"/>
    <mergeCell ref="C375:C376"/>
    <mergeCell ref="D375:G375"/>
    <mergeCell ref="H375:K375"/>
    <mergeCell ref="L375:L376"/>
    <mergeCell ref="B360:C360"/>
    <mergeCell ref="M360:R360"/>
    <mergeCell ref="A363:B364"/>
    <mergeCell ref="C363:C364"/>
    <mergeCell ref="D363:G363"/>
    <mergeCell ref="H363:K363"/>
    <mergeCell ref="L363:L364"/>
    <mergeCell ref="M363:R363"/>
    <mergeCell ref="A357:R357"/>
    <mergeCell ref="A358:A359"/>
    <mergeCell ref="B358:C359"/>
    <mergeCell ref="D358:D359"/>
    <mergeCell ref="E358:E359"/>
    <mergeCell ref="F358:F359"/>
    <mergeCell ref="G358:G359"/>
    <mergeCell ref="H358:K358"/>
    <mergeCell ref="L358:L359"/>
    <mergeCell ref="M358:R359"/>
    <mergeCell ref="A348:B349"/>
    <mergeCell ref="A350:B351"/>
    <mergeCell ref="C350:C351"/>
    <mergeCell ref="A352:B353"/>
    <mergeCell ref="C352:C353"/>
    <mergeCell ref="A354:B356"/>
    <mergeCell ref="C354:C356"/>
    <mergeCell ref="A342:B343"/>
    <mergeCell ref="C342:C343"/>
    <mergeCell ref="A344:B345"/>
    <mergeCell ref="C344:C345"/>
    <mergeCell ref="A346:B347"/>
    <mergeCell ref="C346:C347"/>
    <mergeCell ref="M332:R332"/>
    <mergeCell ref="A334:B335"/>
    <mergeCell ref="C334:C335"/>
    <mergeCell ref="A337:B338"/>
    <mergeCell ref="C337:C338"/>
    <mergeCell ref="A340:B341"/>
    <mergeCell ref="C340:C341"/>
    <mergeCell ref="H327:K327"/>
    <mergeCell ref="L327:L328"/>
    <mergeCell ref="M327:R328"/>
    <mergeCell ref="B329:C329"/>
    <mergeCell ref="M329:R329"/>
    <mergeCell ref="A332:B333"/>
    <mergeCell ref="C332:C333"/>
    <mergeCell ref="D332:G332"/>
    <mergeCell ref="H332:K332"/>
    <mergeCell ref="L332:L333"/>
    <mergeCell ref="A327:A328"/>
    <mergeCell ref="B327:C328"/>
    <mergeCell ref="D327:D328"/>
    <mergeCell ref="E327:E328"/>
    <mergeCell ref="F327:F328"/>
    <mergeCell ref="G327:G328"/>
    <mergeCell ref="A317:B318"/>
    <mergeCell ref="C317:C318"/>
    <mergeCell ref="A319:B323"/>
    <mergeCell ref="C319:C323"/>
    <mergeCell ref="M324:R324"/>
    <mergeCell ref="A326:R326"/>
    <mergeCell ref="B312:C312"/>
    <mergeCell ref="M312:R312"/>
    <mergeCell ref="A315:B316"/>
    <mergeCell ref="C315:C316"/>
    <mergeCell ref="D315:G315"/>
    <mergeCell ref="H315:K315"/>
    <mergeCell ref="L315:L316"/>
    <mergeCell ref="M315:R315"/>
    <mergeCell ref="A309:R309"/>
    <mergeCell ref="A310:A311"/>
    <mergeCell ref="B310:C311"/>
    <mergeCell ref="D310:D311"/>
    <mergeCell ref="E310:E311"/>
    <mergeCell ref="F310:F311"/>
    <mergeCell ref="G310:G311"/>
    <mergeCell ref="H310:K310"/>
    <mergeCell ref="L310:L311"/>
    <mergeCell ref="M310:R311"/>
    <mergeCell ref="C277:C282"/>
    <mergeCell ref="A283:B283"/>
    <mergeCell ref="A284:B302"/>
    <mergeCell ref="A303:B306"/>
    <mergeCell ref="C303:C306"/>
    <mergeCell ref="A307:B308"/>
    <mergeCell ref="C307:C308"/>
    <mergeCell ref="A144:B200"/>
    <mergeCell ref="A201:B240"/>
    <mergeCell ref="A242:B258"/>
    <mergeCell ref="A259:B274"/>
    <mergeCell ref="A275:B276"/>
    <mergeCell ref="A277:B282"/>
    <mergeCell ref="A123:B125"/>
    <mergeCell ref="C123:C125"/>
    <mergeCell ref="A126:B136"/>
    <mergeCell ref="A137:B137"/>
    <mergeCell ref="A138:B143"/>
    <mergeCell ref="C138:C143"/>
    <mergeCell ref="A121:B122"/>
    <mergeCell ref="C121:C122"/>
    <mergeCell ref="D121:G121"/>
    <mergeCell ref="H121:K121"/>
    <mergeCell ref="L121:L122"/>
    <mergeCell ref="M121:R121"/>
    <mergeCell ref="G116:G117"/>
    <mergeCell ref="H116:K116"/>
    <mergeCell ref="L116:L117"/>
    <mergeCell ref="M116:R117"/>
    <mergeCell ref="B118:C118"/>
    <mergeCell ref="M118:R118"/>
    <mergeCell ref="A106:B107"/>
    <mergeCell ref="A108:B111"/>
    <mergeCell ref="C108:C111"/>
    <mergeCell ref="M112:R112"/>
    <mergeCell ref="A115:R115"/>
    <mergeCell ref="A116:A117"/>
    <mergeCell ref="B116:C117"/>
    <mergeCell ref="D116:D117"/>
    <mergeCell ref="E116:E117"/>
    <mergeCell ref="F116:F117"/>
    <mergeCell ref="B101:C101"/>
    <mergeCell ref="M101:R101"/>
    <mergeCell ref="A104:B105"/>
    <mergeCell ref="C104:C105"/>
    <mergeCell ref="D104:G104"/>
    <mergeCell ref="H104:K104"/>
    <mergeCell ref="L104:L105"/>
    <mergeCell ref="M104:R104"/>
    <mergeCell ref="A98:R98"/>
    <mergeCell ref="A99:A100"/>
    <mergeCell ref="B99:C100"/>
    <mergeCell ref="D99:D100"/>
    <mergeCell ref="E99:E100"/>
    <mergeCell ref="F99:F100"/>
    <mergeCell ref="G99:G100"/>
    <mergeCell ref="H99:K99"/>
    <mergeCell ref="L99:L100"/>
    <mergeCell ref="M99:R100"/>
    <mergeCell ref="M88:R88"/>
    <mergeCell ref="A90:B91"/>
    <mergeCell ref="C90:C91"/>
    <mergeCell ref="A94:B95"/>
    <mergeCell ref="C94:C95"/>
    <mergeCell ref="M97:R97"/>
    <mergeCell ref="H83:K83"/>
    <mergeCell ref="L83:L84"/>
    <mergeCell ref="M83:R84"/>
    <mergeCell ref="B85:C85"/>
    <mergeCell ref="M85:R85"/>
    <mergeCell ref="A88:B89"/>
    <mergeCell ref="C88:C89"/>
    <mergeCell ref="D88:G88"/>
    <mergeCell ref="H88:K88"/>
    <mergeCell ref="L88:L89"/>
    <mergeCell ref="A83:A84"/>
    <mergeCell ref="B83:C84"/>
    <mergeCell ref="D83:D84"/>
    <mergeCell ref="E83:E84"/>
    <mergeCell ref="F83:F84"/>
    <mergeCell ref="G83:G84"/>
    <mergeCell ref="A75:B76"/>
    <mergeCell ref="A77:B78"/>
    <mergeCell ref="C77:C78"/>
    <mergeCell ref="A79:B80"/>
    <mergeCell ref="C79:C80"/>
    <mergeCell ref="A82:R82"/>
    <mergeCell ref="M68:R69"/>
    <mergeCell ref="B70:C70"/>
    <mergeCell ref="M70:R70"/>
    <mergeCell ref="A73:B74"/>
    <mergeCell ref="C73:C74"/>
    <mergeCell ref="D73:G73"/>
    <mergeCell ref="H73:K73"/>
    <mergeCell ref="L73:L74"/>
    <mergeCell ref="M73:R73"/>
    <mergeCell ref="A63:B65"/>
    <mergeCell ref="A67:R67"/>
    <mergeCell ref="A68:A69"/>
    <mergeCell ref="B68:C69"/>
    <mergeCell ref="D68:D69"/>
    <mergeCell ref="E68:E69"/>
    <mergeCell ref="F68:F69"/>
    <mergeCell ref="G68:G69"/>
    <mergeCell ref="H68:K68"/>
    <mergeCell ref="L68:L69"/>
    <mergeCell ref="M56:R57"/>
    <mergeCell ref="B58:C58"/>
    <mergeCell ref="M58:R58"/>
    <mergeCell ref="A61:B62"/>
    <mergeCell ref="C61:C62"/>
    <mergeCell ref="D61:G61"/>
    <mergeCell ref="H61:K61"/>
    <mergeCell ref="L61:L62"/>
    <mergeCell ref="M61:R61"/>
    <mergeCell ref="D56:D57"/>
    <mergeCell ref="E56:E57"/>
    <mergeCell ref="F56:F57"/>
    <mergeCell ref="G56:G57"/>
    <mergeCell ref="H56:K56"/>
    <mergeCell ref="L56:L57"/>
    <mergeCell ref="A47:B48"/>
    <mergeCell ref="C47:C48"/>
    <mergeCell ref="A49:B50"/>
    <mergeCell ref="A51:B52"/>
    <mergeCell ref="C51:C52"/>
    <mergeCell ref="A56:A57"/>
    <mergeCell ref="B56:C57"/>
    <mergeCell ref="A38:B39"/>
    <mergeCell ref="C38:C39"/>
    <mergeCell ref="A40:B41"/>
    <mergeCell ref="C40:C41"/>
    <mergeCell ref="A42:B44"/>
    <mergeCell ref="A45:B46"/>
    <mergeCell ref="C45:C46"/>
    <mergeCell ref="A31:B32"/>
    <mergeCell ref="C31:C32"/>
    <mergeCell ref="A33:B34"/>
    <mergeCell ref="C33:C34"/>
    <mergeCell ref="A35:B36"/>
    <mergeCell ref="A37:B37"/>
    <mergeCell ref="A25:B26"/>
    <mergeCell ref="C25:C26"/>
    <mergeCell ref="A27:B28"/>
    <mergeCell ref="C27:C28"/>
    <mergeCell ref="A29:B30"/>
    <mergeCell ref="C29:C30"/>
    <mergeCell ref="A18:B20"/>
    <mergeCell ref="C18:C20"/>
    <mergeCell ref="A21:B22"/>
    <mergeCell ref="C21:C22"/>
    <mergeCell ref="A23:B24"/>
    <mergeCell ref="C23:C24"/>
    <mergeCell ref="L11:L12"/>
    <mergeCell ref="M11:R12"/>
    <mergeCell ref="B13:C13"/>
    <mergeCell ref="M13:R13"/>
    <mergeCell ref="A16:B17"/>
    <mergeCell ref="C16:C17"/>
    <mergeCell ref="D16:G16"/>
    <mergeCell ref="H16:K16"/>
    <mergeCell ref="L16:L17"/>
    <mergeCell ref="M16:R16"/>
    <mergeCell ref="A1:R1"/>
    <mergeCell ref="A9:C9"/>
    <mergeCell ref="A10:R10"/>
    <mergeCell ref="A11:A12"/>
    <mergeCell ref="B11:C12"/>
    <mergeCell ref="D11:D12"/>
    <mergeCell ref="E11:E12"/>
    <mergeCell ref="F11:F12"/>
    <mergeCell ref="G11:G12"/>
    <mergeCell ref="H11:K11"/>
  </mergeCells>
  <pageMargins left="0.25" right="0.25" top="0.75" bottom="0.75" header="0.3" footer="0.3"/>
  <pageSetup scale="60" orientation="landscape" r:id="rId1"/>
  <rowBreaks count="5" manualBreakCount="5">
    <brk id="53" max="16383" man="1"/>
    <brk id="74" max="16383" man="1"/>
    <brk id="97" max="16383" man="1"/>
    <brk id="122" max="16383" man="1"/>
    <brk id="3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7"/>
  <sheetViews>
    <sheetView view="pageBreakPreview" zoomScaleNormal="100" zoomScaleSheetLayoutView="100" workbookViewId="0">
      <selection activeCell="C5" sqref="C5:C9"/>
    </sheetView>
  </sheetViews>
  <sheetFormatPr baseColWidth="10" defaultColWidth="11.42578125" defaultRowHeight="15" x14ac:dyDescent="0.25"/>
  <cols>
    <col min="1" max="1" width="13.42578125" customWidth="1"/>
    <col min="2" max="2" width="42.7109375" customWidth="1"/>
    <col min="3" max="3" width="50.7109375" customWidth="1"/>
    <col min="4" max="4" width="47.42578125" customWidth="1"/>
    <col min="5" max="5" width="22.5703125" customWidth="1"/>
    <col min="6" max="6" width="23" customWidth="1"/>
    <col min="7" max="7" width="19.5703125" customWidth="1"/>
    <col min="8" max="8" width="31.140625" customWidth="1"/>
  </cols>
  <sheetData>
    <row r="1" spans="1:8" ht="62.25" customHeight="1" thickBot="1" x14ac:dyDescent="0.3">
      <c r="A1" s="613" t="s">
        <v>429</v>
      </c>
      <c r="B1" s="614"/>
      <c r="C1" s="614"/>
      <c r="D1" s="614"/>
      <c r="E1" s="614"/>
      <c r="F1" s="615"/>
    </row>
    <row r="2" spans="1:8" ht="18" x14ac:dyDescent="0.25">
      <c r="A2" s="616" t="s">
        <v>430</v>
      </c>
      <c r="B2" s="617" t="s">
        <v>431</v>
      </c>
      <c r="C2" s="617" t="s">
        <v>432</v>
      </c>
      <c r="D2" s="617" t="s">
        <v>433</v>
      </c>
      <c r="E2" s="618" t="s">
        <v>434</v>
      </c>
      <c r="F2" s="619"/>
      <c r="G2" s="620"/>
    </row>
    <row r="3" spans="1:8" ht="18" x14ac:dyDescent="0.25">
      <c r="A3" s="621"/>
      <c r="B3" s="622"/>
      <c r="C3" s="622"/>
      <c r="D3" s="622"/>
      <c r="E3" s="623" t="s">
        <v>435</v>
      </c>
      <c r="F3" s="623" t="s">
        <v>436</v>
      </c>
      <c r="G3" s="620"/>
    </row>
    <row r="4" spans="1:8" ht="22.5" customHeight="1" x14ac:dyDescent="0.25">
      <c r="A4" s="624" t="s">
        <v>437</v>
      </c>
      <c r="B4" s="625" t="s">
        <v>438</v>
      </c>
      <c r="C4" s="626"/>
      <c r="D4" s="626"/>
      <c r="E4" s="627">
        <v>303641467</v>
      </c>
      <c r="F4" s="628">
        <v>366269506</v>
      </c>
      <c r="G4" s="629"/>
    </row>
    <row r="5" spans="1:8" ht="57.75" customHeight="1" x14ac:dyDescent="0.25">
      <c r="A5" s="630">
        <v>1</v>
      </c>
      <c r="B5" s="631" t="s">
        <v>439</v>
      </c>
      <c r="C5" s="632" t="s">
        <v>440</v>
      </c>
      <c r="D5" s="633" t="s">
        <v>441</v>
      </c>
      <c r="E5" s="634"/>
      <c r="F5" s="635">
        <v>8664062</v>
      </c>
      <c r="H5" s="636"/>
    </row>
    <row r="6" spans="1:8" ht="47.25" customHeight="1" x14ac:dyDescent="0.25">
      <c r="A6" s="637"/>
      <c r="B6" s="631"/>
      <c r="C6" s="632"/>
      <c r="D6" s="633" t="s">
        <v>442</v>
      </c>
      <c r="E6" s="638"/>
      <c r="F6" s="639"/>
      <c r="H6" s="636"/>
    </row>
    <row r="7" spans="1:8" ht="42" customHeight="1" x14ac:dyDescent="0.25">
      <c r="A7" s="637"/>
      <c r="B7" s="631"/>
      <c r="C7" s="632"/>
      <c r="D7" s="633" t="s">
        <v>443</v>
      </c>
      <c r="E7" s="638"/>
      <c r="F7" s="639"/>
      <c r="H7" s="636"/>
    </row>
    <row r="8" spans="1:8" ht="83.25" customHeight="1" x14ac:dyDescent="0.25">
      <c r="A8" s="637"/>
      <c r="B8" s="631"/>
      <c r="C8" s="632"/>
      <c r="D8" s="633" t="s">
        <v>444</v>
      </c>
      <c r="E8" s="638"/>
      <c r="F8" s="639"/>
      <c r="H8" s="636"/>
    </row>
    <row r="9" spans="1:8" ht="90" x14ac:dyDescent="0.25">
      <c r="A9" s="637"/>
      <c r="B9" s="631"/>
      <c r="C9" s="632"/>
      <c r="D9" s="633" t="s">
        <v>445</v>
      </c>
      <c r="E9" s="640"/>
      <c r="F9" s="641"/>
      <c r="H9" s="636"/>
    </row>
    <row r="10" spans="1:8" ht="3.75" customHeight="1" x14ac:dyDescent="0.25">
      <c r="A10" s="637"/>
      <c r="B10" s="631"/>
      <c r="C10" s="642"/>
      <c r="D10" s="643"/>
      <c r="E10" s="643"/>
      <c r="F10" s="644"/>
      <c r="H10" s="636"/>
    </row>
    <row r="11" spans="1:8" ht="60.75" customHeight="1" x14ac:dyDescent="0.25">
      <c r="A11" s="637"/>
      <c r="B11" s="631"/>
      <c r="C11" s="645" t="s">
        <v>446</v>
      </c>
      <c r="D11" s="646" t="s">
        <v>447</v>
      </c>
      <c r="E11" s="647"/>
      <c r="F11" s="648">
        <v>5100611</v>
      </c>
      <c r="H11" s="636"/>
    </row>
    <row r="12" spans="1:8" ht="108" x14ac:dyDescent="0.25">
      <c r="A12" s="637"/>
      <c r="B12" s="631"/>
      <c r="C12" s="645"/>
      <c r="D12" s="646" t="s">
        <v>448</v>
      </c>
      <c r="E12" s="649"/>
      <c r="F12" s="650"/>
      <c r="H12" s="636"/>
    </row>
    <row r="13" spans="1:8" ht="6" customHeight="1" x14ac:dyDescent="0.25">
      <c r="A13" s="637"/>
      <c r="B13" s="631"/>
      <c r="C13" s="642"/>
      <c r="D13" s="651"/>
      <c r="E13" s="651"/>
      <c r="F13" s="652"/>
      <c r="H13" s="636"/>
    </row>
    <row r="14" spans="1:8" ht="84" customHeight="1" x14ac:dyDescent="0.25">
      <c r="A14" s="637"/>
      <c r="B14" s="631"/>
      <c r="C14" s="653" t="s">
        <v>449</v>
      </c>
      <c r="D14" s="646" t="s">
        <v>450</v>
      </c>
      <c r="E14" s="647"/>
      <c r="F14" s="648">
        <v>4680000</v>
      </c>
      <c r="H14" s="636"/>
    </row>
    <row r="15" spans="1:8" ht="51" customHeight="1" x14ac:dyDescent="0.25">
      <c r="A15" s="637"/>
      <c r="B15" s="631"/>
      <c r="C15" s="653"/>
      <c r="D15" s="646" t="s">
        <v>451</v>
      </c>
      <c r="E15" s="649"/>
      <c r="F15" s="650"/>
      <c r="H15" s="636"/>
    </row>
    <row r="16" spans="1:8" ht="67.5" customHeight="1" x14ac:dyDescent="0.25">
      <c r="A16" s="637"/>
      <c r="B16" s="631"/>
      <c r="C16" s="653"/>
      <c r="D16" s="646" t="s">
        <v>452</v>
      </c>
      <c r="E16" s="649"/>
      <c r="F16" s="650"/>
      <c r="H16" s="636"/>
    </row>
    <row r="17" spans="1:8" ht="54" x14ac:dyDescent="0.25">
      <c r="A17" s="637"/>
      <c r="B17" s="631"/>
      <c r="C17" s="653"/>
      <c r="D17" s="646" t="s">
        <v>453</v>
      </c>
      <c r="E17" s="649"/>
      <c r="F17" s="650"/>
      <c r="H17" s="636"/>
    </row>
    <row r="18" spans="1:8" ht="41.25" customHeight="1" x14ac:dyDescent="0.25">
      <c r="A18" s="637"/>
      <c r="B18" s="631"/>
      <c r="C18" s="653"/>
      <c r="D18" s="646" t="s">
        <v>454</v>
      </c>
      <c r="E18" s="654"/>
      <c r="F18" s="655"/>
      <c r="H18" s="636"/>
    </row>
    <row r="19" spans="1:8" ht="4.5" customHeight="1" x14ac:dyDescent="0.25">
      <c r="A19" s="637"/>
      <c r="B19" s="631"/>
      <c r="C19" s="642"/>
      <c r="D19" s="651"/>
      <c r="E19" s="651"/>
      <c r="F19" s="652"/>
      <c r="H19" s="636"/>
    </row>
    <row r="20" spans="1:8" ht="72.75" customHeight="1" x14ac:dyDescent="0.25">
      <c r="A20" s="637"/>
      <c r="B20" s="631"/>
      <c r="C20" s="632" t="s">
        <v>455</v>
      </c>
      <c r="D20" s="646" t="s">
        <v>456</v>
      </c>
      <c r="E20" s="647"/>
      <c r="F20" s="648">
        <v>4431384</v>
      </c>
      <c r="H20" s="636"/>
    </row>
    <row r="21" spans="1:8" ht="66" customHeight="1" x14ac:dyDescent="0.25">
      <c r="A21" s="637"/>
      <c r="B21" s="631"/>
      <c r="C21" s="632"/>
      <c r="D21" s="646" t="s">
        <v>457</v>
      </c>
      <c r="E21" s="649"/>
      <c r="F21" s="650"/>
      <c r="H21" s="636"/>
    </row>
    <row r="22" spans="1:8" ht="45.75" customHeight="1" x14ac:dyDescent="0.25">
      <c r="A22" s="637"/>
      <c r="B22" s="631"/>
      <c r="C22" s="632"/>
      <c r="D22" s="646" t="s">
        <v>458</v>
      </c>
      <c r="E22" s="649"/>
      <c r="F22" s="650"/>
      <c r="H22" s="636"/>
    </row>
    <row r="23" spans="1:8" ht="66.75" customHeight="1" x14ac:dyDescent="0.25">
      <c r="A23" s="656"/>
      <c r="B23" s="631"/>
      <c r="C23" s="632"/>
      <c r="D23" s="646" t="s">
        <v>459</v>
      </c>
      <c r="E23" s="654"/>
      <c r="F23" s="655"/>
      <c r="H23" s="636"/>
    </row>
    <row r="24" spans="1:8" ht="96" customHeight="1" x14ac:dyDescent="0.25">
      <c r="A24" s="657"/>
      <c r="B24" s="658" t="s">
        <v>460</v>
      </c>
      <c r="C24" s="633" t="s">
        <v>461</v>
      </c>
      <c r="D24" s="633" t="s">
        <v>462</v>
      </c>
      <c r="E24" s="647"/>
      <c r="F24" s="648">
        <v>45500000</v>
      </c>
      <c r="H24" s="636"/>
    </row>
    <row r="25" spans="1:8" ht="83.25" customHeight="1" x14ac:dyDescent="0.25">
      <c r="A25" s="657"/>
      <c r="B25" s="658"/>
      <c r="C25" s="653" t="s">
        <v>463</v>
      </c>
      <c r="D25" s="659" t="s">
        <v>464</v>
      </c>
      <c r="E25" s="649"/>
      <c r="F25" s="650"/>
      <c r="H25" s="636"/>
    </row>
    <row r="26" spans="1:8" ht="97.5" customHeight="1" x14ac:dyDescent="0.25">
      <c r="A26" s="657"/>
      <c r="B26" s="658"/>
      <c r="C26" s="653"/>
      <c r="D26" s="660" t="s">
        <v>465</v>
      </c>
      <c r="E26" s="649"/>
      <c r="F26" s="650"/>
      <c r="H26" s="636"/>
    </row>
    <row r="27" spans="1:8" ht="57.75" customHeight="1" x14ac:dyDescent="0.25">
      <c r="A27" s="657"/>
      <c r="B27" s="658"/>
      <c r="C27" s="653"/>
      <c r="D27" s="659" t="s">
        <v>466</v>
      </c>
      <c r="E27" s="649"/>
      <c r="F27" s="650"/>
      <c r="H27" s="636"/>
    </row>
    <row r="28" spans="1:8" ht="68.25" customHeight="1" x14ac:dyDescent="0.25">
      <c r="A28" s="657"/>
      <c r="B28" s="658"/>
      <c r="C28" s="653"/>
      <c r="D28" s="659" t="s">
        <v>467</v>
      </c>
      <c r="E28" s="649"/>
      <c r="F28" s="650"/>
      <c r="H28" s="636"/>
    </row>
    <row r="29" spans="1:8" ht="65.25" customHeight="1" x14ac:dyDescent="0.25">
      <c r="A29" s="657"/>
      <c r="B29" s="658"/>
      <c r="C29" s="633" t="s">
        <v>446</v>
      </c>
      <c r="D29" s="633" t="s">
        <v>468</v>
      </c>
      <c r="E29" s="654"/>
      <c r="F29" s="655"/>
      <c r="H29" s="105"/>
    </row>
    <row r="30" spans="1:8" ht="75.75" customHeight="1" x14ac:dyDescent="0.25">
      <c r="A30" s="657"/>
      <c r="B30" s="661" t="s">
        <v>469</v>
      </c>
      <c r="C30" s="632" t="s">
        <v>470</v>
      </c>
      <c r="D30" s="633" t="s">
        <v>471</v>
      </c>
      <c r="E30" s="647"/>
      <c r="F30" s="648">
        <v>12529300</v>
      </c>
      <c r="H30" s="105"/>
    </row>
    <row r="31" spans="1:8" ht="50.25" customHeight="1" x14ac:dyDescent="0.25">
      <c r="A31" s="657"/>
      <c r="B31" s="661"/>
      <c r="C31" s="632"/>
      <c r="D31" s="633" t="s">
        <v>472</v>
      </c>
      <c r="E31" s="649"/>
      <c r="F31" s="650"/>
      <c r="H31" s="105"/>
    </row>
    <row r="32" spans="1:8" ht="77.25" customHeight="1" x14ac:dyDescent="0.25">
      <c r="A32" s="657"/>
      <c r="B32" s="661"/>
      <c r="C32" s="632"/>
      <c r="D32" s="633" t="s">
        <v>473</v>
      </c>
      <c r="E32" s="649"/>
      <c r="F32" s="650"/>
      <c r="H32" s="105"/>
    </row>
    <row r="33" spans="1:8" ht="65.25" customHeight="1" x14ac:dyDescent="0.25">
      <c r="A33" s="657"/>
      <c r="B33" s="661"/>
      <c r="C33" s="632"/>
      <c r="D33" s="633" t="s">
        <v>474</v>
      </c>
      <c r="E33" s="649"/>
      <c r="F33" s="650"/>
      <c r="H33" s="105"/>
    </row>
    <row r="34" spans="1:8" ht="50.25" customHeight="1" x14ac:dyDescent="0.25">
      <c r="A34" s="657"/>
      <c r="B34" s="661"/>
      <c r="C34" s="632"/>
      <c r="D34" s="633" t="s">
        <v>475</v>
      </c>
      <c r="E34" s="649"/>
      <c r="F34" s="650"/>
      <c r="H34" s="105"/>
    </row>
    <row r="35" spans="1:8" ht="64.5" customHeight="1" x14ac:dyDescent="0.25">
      <c r="A35" s="657"/>
      <c r="B35" s="661"/>
      <c r="C35" s="632"/>
      <c r="D35" s="646" t="s">
        <v>476</v>
      </c>
      <c r="E35" s="649"/>
      <c r="F35" s="650"/>
      <c r="H35" s="105"/>
    </row>
    <row r="36" spans="1:8" ht="74.25" customHeight="1" x14ac:dyDescent="0.25">
      <c r="A36" s="657"/>
      <c r="B36" s="661"/>
      <c r="C36" s="632" t="s">
        <v>477</v>
      </c>
      <c r="D36" s="633" t="s">
        <v>478</v>
      </c>
      <c r="E36" s="649"/>
      <c r="F36" s="650"/>
      <c r="H36" s="105"/>
    </row>
    <row r="37" spans="1:8" ht="78.75" customHeight="1" x14ac:dyDescent="0.25">
      <c r="A37" s="657"/>
      <c r="B37" s="661"/>
      <c r="C37" s="632"/>
      <c r="D37" s="633" t="s">
        <v>479</v>
      </c>
      <c r="E37" s="649"/>
      <c r="F37" s="650"/>
      <c r="H37" s="105"/>
    </row>
    <row r="38" spans="1:8" ht="48.75" customHeight="1" x14ac:dyDescent="0.25">
      <c r="A38" s="657"/>
      <c r="B38" s="661"/>
      <c r="C38" s="633" t="s">
        <v>480</v>
      </c>
      <c r="D38" s="633" t="s">
        <v>481</v>
      </c>
      <c r="E38" s="654"/>
      <c r="F38" s="655"/>
      <c r="H38" s="105"/>
    </row>
    <row r="39" spans="1:8" ht="74.25" customHeight="1" x14ac:dyDescent="0.25">
      <c r="A39" s="657"/>
      <c r="B39" s="658" t="s">
        <v>482</v>
      </c>
      <c r="C39" s="662" t="s">
        <v>483</v>
      </c>
      <c r="D39" s="633" t="s">
        <v>484</v>
      </c>
      <c r="E39" s="647"/>
      <c r="F39" s="648">
        <v>7650000</v>
      </c>
      <c r="H39" s="105"/>
    </row>
    <row r="40" spans="1:8" ht="48.75" customHeight="1" x14ac:dyDescent="0.25">
      <c r="A40" s="657"/>
      <c r="B40" s="658"/>
      <c r="C40" s="662"/>
      <c r="D40" s="633" t="s">
        <v>485</v>
      </c>
      <c r="E40" s="654"/>
      <c r="F40" s="655"/>
      <c r="H40" s="105"/>
    </row>
    <row r="41" spans="1:8" ht="99" customHeight="1" x14ac:dyDescent="0.25">
      <c r="A41" s="657"/>
      <c r="B41" s="663" t="s">
        <v>486</v>
      </c>
      <c r="C41" s="662" t="s">
        <v>487</v>
      </c>
      <c r="D41" s="633" t="s">
        <v>488</v>
      </c>
      <c r="E41" s="647"/>
      <c r="F41" s="648">
        <v>3850000</v>
      </c>
      <c r="H41" s="105"/>
    </row>
    <row r="42" spans="1:8" ht="127.5" customHeight="1" x14ac:dyDescent="0.25">
      <c r="A42" s="657"/>
      <c r="B42" s="664"/>
      <c r="C42" s="662"/>
      <c r="D42" s="665" t="s">
        <v>489</v>
      </c>
      <c r="E42" s="654"/>
      <c r="F42" s="655"/>
      <c r="H42" s="105"/>
    </row>
    <row r="43" spans="1:8" ht="18.75" customHeight="1" x14ac:dyDescent="0.25">
      <c r="A43" s="666"/>
      <c r="B43" s="667"/>
      <c r="C43" s="667"/>
      <c r="D43" s="667"/>
      <c r="E43" s="668">
        <v>86678754</v>
      </c>
      <c r="F43" s="669">
        <f>SUM(F5:F42)</f>
        <v>92405357</v>
      </c>
      <c r="H43" s="105"/>
    </row>
    <row r="44" spans="1:8" ht="75" customHeight="1" x14ac:dyDescent="0.25">
      <c r="A44" s="670" t="s">
        <v>490</v>
      </c>
      <c r="B44" s="663" t="s">
        <v>491</v>
      </c>
      <c r="C44" s="632" t="s">
        <v>492</v>
      </c>
      <c r="D44" s="633" t="s">
        <v>493</v>
      </c>
      <c r="E44" s="671"/>
      <c r="F44" s="672"/>
      <c r="H44" s="105"/>
    </row>
    <row r="45" spans="1:8" ht="51" customHeight="1" x14ac:dyDescent="0.25">
      <c r="A45" s="670"/>
      <c r="B45" s="673"/>
      <c r="C45" s="632"/>
      <c r="D45" s="633" t="s">
        <v>494</v>
      </c>
      <c r="E45" s="671"/>
      <c r="F45" s="672"/>
      <c r="H45" s="105"/>
    </row>
    <row r="46" spans="1:8" ht="53.25" customHeight="1" x14ac:dyDescent="0.25">
      <c r="A46" s="670"/>
      <c r="B46" s="673"/>
      <c r="C46" s="632"/>
      <c r="D46" s="633" t="s">
        <v>495</v>
      </c>
      <c r="E46" s="671"/>
      <c r="F46" s="672"/>
      <c r="H46" s="105"/>
    </row>
    <row r="47" spans="1:8" ht="36" customHeight="1" x14ac:dyDescent="0.25">
      <c r="A47" s="670"/>
      <c r="B47" s="673"/>
      <c r="C47" s="632"/>
      <c r="D47" s="674" t="s">
        <v>496</v>
      </c>
      <c r="E47" s="671"/>
      <c r="F47" s="672"/>
      <c r="H47" s="105"/>
    </row>
    <row r="48" spans="1:8" ht="155.25" customHeight="1" x14ac:dyDescent="0.25">
      <c r="A48" s="670"/>
      <c r="B48" s="673"/>
      <c r="C48" s="633" t="s">
        <v>497</v>
      </c>
      <c r="D48" s="633" t="s">
        <v>498</v>
      </c>
      <c r="E48" s="671"/>
      <c r="F48" s="672"/>
      <c r="H48" s="105"/>
    </row>
    <row r="49" spans="1:8" ht="56.25" customHeight="1" x14ac:dyDescent="0.25">
      <c r="A49" s="670"/>
      <c r="B49" s="664"/>
      <c r="C49" s="674" t="s">
        <v>499</v>
      </c>
      <c r="D49" s="674" t="s">
        <v>500</v>
      </c>
      <c r="E49" s="671"/>
      <c r="F49" s="672"/>
      <c r="H49" s="105"/>
    </row>
    <row r="50" spans="1:8" ht="18" x14ac:dyDescent="0.25">
      <c r="A50" s="675"/>
      <c r="B50" s="643"/>
      <c r="C50" s="643"/>
      <c r="D50" s="676"/>
      <c r="E50" s="677">
        <v>74855963</v>
      </c>
      <c r="F50" s="678">
        <v>81471947</v>
      </c>
      <c r="H50" s="105"/>
    </row>
    <row r="51" spans="1:8" ht="44.25" customHeight="1" x14ac:dyDescent="0.25">
      <c r="A51" s="679" t="s">
        <v>501</v>
      </c>
      <c r="B51" s="680" t="s">
        <v>502</v>
      </c>
      <c r="C51" s="681" t="s">
        <v>503</v>
      </c>
      <c r="D51" s="633" t="s">
        <v>504</v>
      </c>
      <c r="E51" s="682"/>
      <c r="F51" s="683"/>
      <c r="H51" s="105"/>
    </row>
    <row r="52" spans="1:8" ht="54" x14ac:dyDescent="0.25">
      <c r="A52" s="679"/>
      <c r="B52" s="680"/>
      <c r="C52" s="684"/>
      <c r="D52" s="685" t="s">
        <v>505</v>
      </c>
      <c r="E52" s="682"/>
      <c r="F52" s="683"/>
      <c r="H52" s="105"/>
    </row>
    <row r="53" spans="1:8" ht="66" customHeight="1" x14ac:dyDescent="0.25">
      <c r="A53" s="679"/>
      <c r="B53" s="680"/>
      <c r="C53" s="684"/>
      <c r="D53" s="686" t="s">
        <v>506</v>
      </c>
      <c r="E53" s="682"/>
      <c r="F53" s="683"/>
      <c r="H53" s="105"/>
    </row>
    <row r="54" spans="1:8" ht="86.25" customHeight="1" x14ac:dyDescent="0.25">
      <c r="A54" s="679"/>
      <c r="B54" s="680"/>
      <c r="C54" s="684"/>
      <c r="D54" s="686" t="s">
        <v>507</v>
      </c>
      <c r="E54" s="682"/>
      <c r="F54" s="683"/>
      <c r="H54" s="105"/>
    </row>
    <row r="55" spans="1:8" ht="75.75" customHeight="1" x14ac:dyDescent="0.25">
      <c r="A55" s="679"/>
      <c r="B55" s="680"/>
      <c r="C55" s="684"/>
      <c r="D55" s="686" t="s">
        <v>508</v>
      </c>
      <c r="E55" s="682"/>
      <c r="F55" s="683"/>
      <c r="H55" s="105"/>
    </row>
    <row r="56" spans="1:8" ht="43.5" customHeight="1" x14ac:dyDescent="0.25">
      <c r="A56" s="679"/>
      <c r="B56" s="680"/>
      <c r="C56" s="687"/>
      <c r="D56" s="686" t="s">
        <v>509</v>
      </c>
      <c r="E56" s="682"/>
      <c r="F56" s="683"/>
      <c r="H56" s="105"/>
    </row>
    <row r="57" spans="1:8" ht="18" x14ac:dyDescent="0.25">
      <c r="A57" s="675"/>
      <c r="B57" s="688"/>
      <c r="C57" s="689"/>
      <c r="D57" s="690"/>
      <c r="E57" s="691">
        <v>101879926</v>
      </c>
      <c r="F57" s="692">
        <v>135630862</v>
      </c>
      <c r="H57" s="105"/>
    </row>
    <row r="58" spans="1:8" ht="61.5" customHeight="1" x14ac:dyDescent="0.25">
      <c r="A58" s="693" t="s">
        <v>510</v>
      </c>
      <c r="B58" s="694" t="s">
        <v>511</v>
      </c>
      <c r="C58" s="633" t="s">
        <v>512</v>
      </c>
      <c r="D58" s="633" t="s">
        <v>513</v>
      </c>
      <c r="E58" s="682"/>
      <c r="F58" s="683"/>
      <c r="H58" s="105"/>
    </row>
    <row r="59" spans="1:8" ht="62.25" customHeight="1" x14ac:dyDescent="0.25">
      <c r="A59" s="693"/>
      <c r="B59" s="694"/>
      <c r="C59" s="633" t="s">
        <v>514</v>
      </c>
      <c r="D59" s="695" t="s">
        <v>515</v>
      </c>
      <c r="E59" s="682"/>
      <c r="F59" s="683"/>
      <c r="H59" s="105"/>
    </row>
    <row r="60" spans="1:8" ht="57.75" customHeight="1" x14ac:dyDescent="0.25">
      <c r="A60" s="693"/>
      <c r="B60" s="694"/>
      <c r="C60" s="633" t="s">
        <v>516</v>
      </c>
      <c r="D60" s="633" t="s">
        <v>517</v>
      </c>
      <c r="E60" s="682"/>
      <c r="F60" s="683"/>
      <c r="H60" s="105"/>
    </row>
    <row r="61" spans="1:8" ht="46.5" customHeight="1" x14ac:dyDescent="0.25">
      <c r="A61" s="693"/>
      <c r="B61" s="694"/>
      <c r="C61" s="633" t="s">
        <v>518</v>
      </c>
      <c r="D61" s="633" t="s">
        <v>519</v>
      </c>
      <c r="E61" s="682"/>
      <c r="F61" s="683"/>
      <c r="H61" s="105"/>
    </row>
    <row r="62" spans="1:8" ht="55.5" customHeight="1" x14ac:dyDescent="0.25">
      <c r="A62" s="693"/>
      <c r="B62" s="694"/>
      <c r="C62" s="645" t="s">
        <v>520</v>
      </c>
      <c r="D62" s="633" t="s">
        <v>521</v>
      </c>
      <c r="E62" s="682"/>
      <c r="F62" s="683"/>
      <c r="H62" s="105"/>
    </row>
    <row r="63" spans="1:8" ht="107.25" customHeight="1" x14ac:dyDescent="0.25">
      <c r="A63" s="693"/>
      <c r="B63" s="694"/>
      <c r="C63" s="645"/>
      <c r="D63" s="633" t="s">
        <v>522</v>
      </c>
      <c r="E63" s="682"/>
      <c r="F63" s="683"/>
    </row>
    <row r="64" spans="1:8" ht="25.5" customHeight="1" x14ac:dyDescent="0.25">
      <c r="A64" s="696"/>
      <c r="B64" s="697"/>
      <c r="C64" s="698"/>
      <c r="D64" s="699"/>
      <c r="E64" s="700">
        <v>40226824</v>
      </c>
      <c r="F64" s="701">
        <v>56761340</v>
      </c>
    </row>
    <row r="65" spans="1:6" ht="30" customHeight="1" x14ac:dyDescent="0.25">
      <c r="A65" s="702" t="s">
        <v>523</v>
      </c>
      <c r="B65" s="703" t="s">
        <v>524</v>
      </c>
      <c r="C65" s="704"/>
      <c r="D65" s="705"/>
      <c r="E65" s="706">
        <v>17408776</v>
      </c>
      <c r="F65" s="707">
        <v>32595446</v>
      </c>
    </row>
    <row r="66" spans="1:6" ht="86.25" customHeight="1" x14ac:dyDescent="0.25">
      <c r="A66" s="679" t="s">
        <v>525</v>
      </c>
      <c r="B66" s="708" t="s">
        <v>526</v>
      </c>
      <c r="C66" s="681" t="s">
        <v>527</v>
      </c>
      <c r="D66" s="633" t="s">
        <v>528</v>
      </c>
      <c r="E66" s="682">
        <v>8890276</v>
      </c>
      <c r="F66" s="683">
        <v>14002443</v>
      </c>
    </row>
    <row r="67" spans="1:6" ht="108" x14ac:dyDescent="0.25">
      <c r="A67" s="679"/>
      <c r="B67" s="709"/>
      <c r="C67" s="684"/>
      <c r="D67" s="710" t="s">
        <v>529</v>
      </c>
      <c r="E67" s="682"/>
      <c r="F67" s="683"/>
    </row>
    <row r="68" spans="1:6" ht="110.25" customHeight="1" x14ac:dyDescent="0.25">
      <c r="A68" s="679"/>
      <c r="B68" s="709"/>
      <c r="C68" s="645" t="s">
        <v>530</v>
      </c>
      <c r="D68" s="633" t="s">
        <v>531</v>
      </c>
      <c r="E68" s="682"/>
      <c r="F68" s="683"/>
    </row>
    <row r="69" spans="1:6" ht="68.25" customHeight="1" x14ac:dyDescent="0.25">
      <c r="A69" s="679"/>
      <c r="B69" s="709"/>
      <c r="C69" s="645"/>
      <c r="D69" s="633" t="s">
        <v>532</v>
      </c>
      <c r="E69" s="682"/>
      <c r="F69" s="683"/>
    </row>
    <row r="70" spans="1:6" ht="46.5" customHeight="1" x14ac:dyDescent="0.25">
      <c r="A70" s="679"/>
      <c r="B70" s="709"/>
      <c r="C70" s="645" t="s">
        <v>533</v>
      </c>
      <c r="D70" s="633" t="s">
        <v>534</v>
      </c>
      <c r="E70" s="682"/>
      <c r="F70" s="683"/>
    </row>
    <row r="71" spans="1:6" ht="68.25" customHeight="1" x14ac:dyDescent="0.25">
      <c r="A71" s="679"/>
      <c r="B71" s="709"/>
      <c r="C71" s="645"/>
      <c r="D71" s="633" t="s">
        <v>535</v>
      </c>
      <c r="E71" s="682"/>
      <c r="F71" s="683"/>
    </row>
    <row r="72" spans="1:6" ht="81.75" customHeight="1" x14ac:dyDescent="0.25">
      <c r="A72" s="679"/>
      <c r="B72" s="709"/>
      <c r="C72" s="645"/>
      <c r="D72" s="646" t="s">
        <v>536</v>
      </c>
      <c r="E72" s="682"/>
      <c r="F72" s="683"/>
    </row>
    <row r="73" spans="1:6" ht="75.75" customHeight="1" x14ac:dyDescent="0.25">
      <c r="A73" s="679"/>
      <c r="B73" s="709"/>
      <c r="C73" s="645"/>
      <c r="D73" s="646" t="s">
        <v>537</v>
      </c>
      <c r="E73" s="682"/>
      <c r="F73" s="683"/>
    </row>
    <row r="74" spans="1:6" ht="75.75" customHeight="1" x14ac:dyDescent="0.25">
      <c r="A74" s="679"/>
      <c r="B74" s="709"/>
      <c r="C74" s="645"/>
      <c r="D74" s="660" t="s">
        <v>538</v>
      </c>
      <c r="E74" s="682"/>
      <c r="F74" s="683"/>
    </row>
    <row r="75" spans="1:6" ht="75.75" customHeight="1" x14ac:dyDescent="0.25">
      <c r="A75" s="679"/>
      <c r="B75" s="709"/>
      <c r="C75" s="645"/>
      <c r="D75" s="646" t="s">
        <v>539</v>
      </c>
      <c r="E75" s="682"/>
      <c r="F75" s="683"/>
    </row>
    <row r="76" spans="1:6" ht="69" customHeight="1" x14ac:dyDescent="0.25">
      <c r="A76" s="679"/>
      <c r="B76" s="709"/>
      <c r="C76" s="645"/>
      <c r="D76" s="646" t="s">
        <v>537</v>
      </c>
      <c r="E76" s="682"/>
      <c r="F76" s="683"/>
    </row>
    <row r="77" spans="1:6" ht="92.25" customHeight="1" x14ac:dyDescent="0.25">
      <c r="A77" s="679"/>
      <c r="B77" s="709"/>
      <c r="C77" s="645"/>
      <c r="D77" s="660" t="s">
        <v>538</v>
      </c>
      <c r="E77" s="682"/>
      <c r="F77" s="683"/>
    </row>
    <row r="78" spans="1:6" ht="64.5" customHeight="1" x14ac:dyDescent="0.25">
      <c r="A78" s="679"/>
      <c r="B78" s="711"/>
      <c r="C78" s="645"/>
      <c r="D78" s="646" t="s">
        <v>539</v>
      </c>
      <c r="E78" s="682"/>
      <c r="F78" s="683"/>
    </row>
    <row r="79" spans="1:6" ht="17.25" customHeight="1" x14ac:dyDescent="0.25">
      <c r="A79" s="712"/>
      <c r="B79" s="713"/>
      <c r="C79" s="713"/>
      <c r="D79" s="713"/>
      <c r="E79" s="713"/>
      <c r="F79" s="714"/>
    </row>
    <row r="80" spans="1:6" ht="74.25" customHeight="1" x14ac:dyDescent="0.25">
      <c r="A80" s="715" t="s">
        <v>540</v>
      </c>
      <c r="B80" s="716" t="s">
        <v>541</v>
      </c>
      <c r="C80" s="645" t="s">
        <v>542</v>
      </c>
      <c r="D80" s="633" t="s">
        <v>543</v>
      </c>
      <c r="E80" s="682">
        <v>850000</v>
      </c>
      <c r="F80" s="717">
        <v>4926200</v>
      </c>
    </row>
    <row r="81" spans="1:6" ht="74.25" customHeight="1" x14ac:dyDescent="0.25">
      <c r="A81" s="718"/>
      <c r="B81" s="719"/>
      <c r="C81" s="645"/>
      <c r="D81" s="633" t="s">
        <v>544</v>
      </c>
      <c r="E81" s="682"/>
      <c r="F81" s="717"/>
    </row>
    <row r="82" spans="1:6" ht="103.5" customHeight="1" x14ac:dyDescent="0.25">
      <c r="A82" s="718"/>
      <c r="B82" s="719"/>
      <c r="C82" s="720" t="s">
        <v>545</v>
      </c>
      <c r="D82" s="633" t="s">
        <v>546</v>
      </c>
      <c r="E82" s="682"/>
      <c r="F82" s="717"/>
    </row>
    <row r="83" spans="1:6" ht="81.75" customHeight="1" x14ac:dyDescent="0.25">
      <c r="A83" s="718"/>
      <c r="B83" s="719"/>
      <c r="C83" s="720"/>
      <c r="D83" s="633" t="s">
        <v>547</v>
      </c>
      <c r="E83" s="682"/>
      <c r="F83" s="717"/>
    </row>
    <row r="84" spans="1:6" ht="117.75" customHeight="1" x14ac:dyDescent="0.25">
      <c r="A84" s="721"/>
      <c r="B84" s="722"/>
      <c r="C84" s="720"/>
      <c r="D84" s="646" t="s">
        <v>548</v>
      </c>
      <c r="E84" s="682"/>
      <c r="F84" s="717"/>
    </row>
    <row r="85" spans="1:6" ht="18.75" customHeight="1" x14ac:dyDescent="0.25">
      <c r="A85" s="712"/>
      <c r="B85" s="713"/>
      <c r="C85" s="713"/>
      <c r="D85" s="713"/>
      <c r="E85" s="713"/>
      <c r="F85" s="714"/>
    </row>
    <row r="86" spans="1:6" ht="78" customHeight="1" x14ac:dyDescent="0.25">
      <c r="A86" s="715" t="s">
        <v>549</v>
      </c>
      <c r="B86" s="663" t="s">
        <v>550</v>
      </c>
      <c r="C86" s="681" t="s">
        <v>0</v>
      </c>
      <c r="D86" s="633" t="s">
        <v>551</v>
      </c>
      <c r="E86" s="647">
        <v>5064000</v>
      </c>
      <c r="F86" s="648">
        <v>9750003</v>
      </c>
    </row>
    <row r="87" spans="1:6" ht="92.25" customHeight="1" x14ac:dyDescent="0.25">
      <c r="A87" s="718"/>
      <c r="B87" s="673"/>
      <c r="C87" s="684"/>
      <c r="D87" s="633" t="s">
        <v>552</v>
      </c>
      <c r="E87" s="649"/>
      <c r="F87" s="650"/>
    </row>
    <row r="88" spans="1:6" ht="90.75" customHeight="1" x14ac:dyDescent="0.25">
      <c r="A88" s="718"/>
      <c r="B88" s="673"/>
      <c r="C88" s="684"/>
      <c r="D88" s="646" t="s">
        <v>553</v>
      </c>
      <c r="E88" s="649"/>
      <c r="F88" s="650"/>
    </row>
    <row r="89" spans="1:6" ht="78" customHeight="1" x14ac:dyDescent="0.25">
      <c r="A89" s="718"/>
      <c r="B89" s="673"/>
      <c r="C89" s="684"/>
      <c r="D89" s="646" t="s">
        <v>554</v>
      </c>
      <c r="E89" s="649"/>
      <c r="F89" s="650"/>
    </row>
    <row r="90" spans="1:6" ht="78" customHeight="1" thickBot="1" x14ac:dyDescent="0.3">
      <c r="A90" s="723"/>
      <c r="B90" s="724"/>
      <c r="C90" s="725"/>
      <c r="D90" s="726" t="s">
        <v>555</v>
      </c>
      <c r="E90" s="654"/>
      <c r="F90" s="655"/>
    </row>
    <row r="91" spans="1:6" ht="92.25" customHeight="1" x14ac:dyDescent="0.25">
      <c r="A91" s="727" t="s">
        <v>556</v>
      </c>
      <c r="B91" s="728" t="s">
        <v>557</v>
      </c>
      <c r="C91" s="681" t="s">
        <v>558</v>
      </c>
      <c r="D91" s="633" t="s">
        <v>559</v>
      </c>
      <c r="E91" s="649">
        <v>2604500</v>
      </c>
      <c r="F91" s="650">
        <v>3916800</v>
      </c>
    </row>
    <row r="92" spans="1:6" ht="64.5" customHeight="1" x14ac:dyDescent="0.25">
      <c r="A92" s="718"/>
      <c r="B92" s="673"/>
      <c r="C92" s="684"/>
      <c r="D92" s="646" t="s">
        <v>560</v>
      </c>
      <c r="E92" s="649"/>
      <c r="F92" s="650"/>
    </row>
    <row r="93" spans="1:6" ht="82.5" customHeight="1" x14ac:dyDescent="0.25">
      <c r="A93" s="718"/>
      <c r="B93" s="673"/>
      <c r="C93" s="687"/>
      <c r="D93" s="633" t="s">
        <v>561</v>
      </c>
      <c r="E93" s="649"/>
      <c r="F93" s="650"/>
    </row>
    <row r="94" spans="1:6" ht="27.75" customHeight="1" x14ac:dyDescent="0.25">
      <c r="A94" s="696" t="s">
        <v>562</v>
      </c>
      <c r="B94" s="729" t="s">
        <v>563</v>
      </c>
      <c r="C94" s="729"/>
      <c r="D94" s="729"/>
      <c r="E94" s="730">
        <v>17454600</v>
      </c>
      <c r="F94" s="731">
        <v>21848355</v>
      </c>
    </row>
    <row r="95" spans="1:6" ht="105.75" customHeight="1" x14ac:dyDescent="0.25">
      <c r="A95" s="679" t="s">
        <v>564</v>
      </c>
      <c r="B95" s="732" t="s">
        <v>565</v>
      </c>
      <c r="C95" s="632" t="s">
        <v>566</v>
      </c>
      <c r="D95" s="633" t="s">
        <v>567</v>
      </c>
      <c r="E95" s="682">
        <v>15709600</v>
      </c>
      <c r="F95" s="683">
        <v>16149000</v>
      </c>
    </row>
    <row r="96" spans="1:6" ht="150.75" customHeight="1" x14ac:dyDescent="0.25">
      <c r="A96" s="679"/>
      <c r="B96" s="732"/>
      <c r="C96" s="632"/>
      <c r="D96" s="633" t="s">
        <v>568</v>
      </c>
      <c r="E96" s="682"/>
      <c r="F96" s="683"/>
    </row>
    <row r="97" spans="1:6" ht="95.25" customHeight="1" x14ac:dyDescent="0.25">
      <c r="A97" s="679"/>
      <c r="B97" s="732"/>
      <c r="C97" s="632"/>
      <c r="D97" s="633" t="s">
        <v>569</v>
      </c>
      <c r="E97" s="682"/>
      <c r="F97" s="683"/>
    </row>
    <row r="98" spans="1:6" ht="99" customHeight="1" x14ac:dyDescent="0.25">
      <c r="A98" s="679"/>
      <c r="B98" s="732"/>
      <c r="C98" s="632"/>
      <c r="D98" s="646" t="s">
        <v>570</v>
      </c>
      <c r="E98" s="682"/>
      <c r="F98" s="683"/>
    </row>
    <row r="99" spans="1:6" ht="108" x14ac:dyDescent="0.25">
      <c r="A99" s="679"/>
      <c r="B99" s="732"/>
      <c r="C99" s="632"/>
      <c r="D99" s="733" t="s">
        <v>571</v>
      </c>
      <c r="E99" s="682"/>
      <c r="F99" s="683"/>
    </row>
    <row r="100" spans="1:6" ht="26.25" customHeight="1" x14ac:dyDescent="0.25">
      <c r="A100" s="712"/>
      <c r="B100" s="713"/>
      <c r="C100" s="713"/>
      <c r="D100" s="713"/>
      <c r="E100" s="713"/>
      <c r="F100" s="714"/>
    </row>
    <row r="101" spans="1:6" ht="132" customHeight="1" x14ac:dyDescent="0.25">
      <c r="A101" s="679" t="s">
        <v>572</v>
      </c>
      <c r="B101" s="632" t="s">
        <v>573</v>
      </c>
      <c r="C101" s="645" t="s">
        <v>574</v>
      </c>
      <c r="D101" s="633" t="s">
        <v>575</v>
      </c>
      <c r="E101" s="682">
        <v>1745000</v>
      </c>
      <c r="F101" s="683">
        <v>5699355</v>
      </c>
    </row>
    <row r="102" spans="1:6" ht="93" customHeight="1" x14ac:dyDescent="0.25">
      <c r="A102" s="679"/>
      <c r="B102" s="632"/>
      <c r="C102" s="645"/>
      <c r="D102" s="633" t="s">
        <v>576</v>
      </c>
      <c r="E102" s="682"/>
      <c r="F102" s="683"/>
    </row>
    <row r="103" spans="1:6" ht="72" customHeight="1" x14ac:dyDescent="0.25">
      <c r="A103" s="679"/>
      <c r="B103" s="632"/>
      <c r="C103" s="645"/>
      <c r="D103" s="633" t="s">
        <v>577</v>
      </c>
      <c r="E103" s="682"/>
      <c r="F103" s="683"/>
    </row>
    <row r="104" spans="1:6" ht="98.25" customHeight="1" x14ac:dyDescent="0.25">
      <c r="A104" s="679"/>
      <c r="B104" s="632"/>
      <c r="C104" s="645"/>
      <c r="D104" s="633" t="s">
        <v>578</v>
      </c>
      <c r="E104" s="682"/>
      <c r="F104" s="683"/>
    </row>
    <row r="105" spans="1:6" ht="65.25" customHeight="1" x14ac:dyDescent="0.25">
      <c r="A105" s="679"/>
      <c r="B105" s="632"/>
      <c r="C105" s="645"/>
      <c r="D105" s="733" t="s">
        <v>579</v>
      </c>
      <c r="E105" s="682"/>
      <c r="F105" s="683"/>
    </row>
    <row r="106" spans="1:6" ht="89.25" customHeight="1" x14ac:dyDescent="0.25">
      <c r="A106" s="679"/>
      <c r="B106" s="632"/>
      <c r="C106" s="645"/>
      <c r="D106" s="733" t="s">
        <v>580</v>
      </c>
      <c r="E106" s="682"/>
      <c r="F106" s="683"/>
    </row>
    <row r="107" spans="1:6" ht="23.25" customHeight="1" x14ac:dyDescent="0.25">
      <c r="A107" s="712"/>
      <c r="B107" s="713"/>
      <c r="C107" s="713"/>
      <c r="D107" s="713"/>
      <c r="E107" s="713"/>
      <c r="F107" s="714"/>
    </row>
    <row r="108" spans="1:6" ht="79.5" customHeight="1" x14ac:dyDescent="0.25">
      <c r="A108" s="693" t="s">
        <v>581</v>
      </c>
      <c r="B108" s="645" t="s">
        <v>582</v>
      </c>
      <c r="C108" s="645" t="s">
        <v>583</v>
      </c>
      <c r="D108" s="633" t="s">
        <v>584</v>
      </c>
      <c r="E108" s="734"/>
      <c r="F108" s="735"/>
    </row>
    <row r="109" spans="1:6" ht="82.5" customHeight="1" x14ac:dyDescent="0.25">
      <c r="A109" s="693"/>
      <c r="B109" s="645"/>
      <c r="C109" s="645"/>
      <c r="D109" s="633" t="s">
        <v>585</v>
      </c>
      <c r="E109" s="734"/>
      <c r="F109" s="735"/>
    </row>
    <row r="110" spans="1:6" ht="33.75" customHeight="1" x14ac:dyDescent="0.25">
      <c r="A110" s="696" t="s">
        <v>586</v>
      </c>
      <c r="B110" s="736" t="s">
        <v>587</v>
      </c>
      <c r="C110" s="736"/>
      <c r="D110" s="643"/>
      <c r="E110" s="737">
        <v>33174110</v>
      </c>
      <c r="F110" s="738">
        <v>40117944</v>
      </c>
    </row>
    <row r="111" spans="1:6" ht="87.75" customHeight="1" x14ac:dyDescent="0.25">
      <c r="A111" s="679" t="s">
        <v>588</v>
      </c>
      <c r="B111" s="739" t="s">
        <v>589</v>
      </c>
      <c r="C111" s="632" t="s">
        <v>590</v>
      </c>
      <c r="D111" s="633" t="s">
        <v>591</v>
      </c>
      <c r="E111" s="740">
        <v>22877124</v>
      </c>
      <c r="F111" s="717">
        <v>28687616</v>
      </c>
    </row>
    <row r="112" spans="1:6" ht="60" customHeight="1" x14ac:dyDescent="0.25">
      <c r="A112" s="679"/>
      <c r="B112" s="741"/>
      <c r="C112" s="632"/>
      <c r="D112" s="633" t="s">
        <v>592</v>
      </c>
      <c r="E112" s="740"/>
      <c r="F112" s="717"/>
    </row>
    <row r="113" spans="1:6" ht="98.25" customHeight="1" x14ac:dyDescent="0.25">
      <c r="A113" s="679"/>
      <c r="B113" s="741"/>
      <c r="C113" s="632"/>
      <c r="D113" s="633" t="s">
        <v>593</v>
      </c>
      <c r="E113" s="740"/>
      <c r="F113" s="717"/>
    </row>
    <row r="114" spans="1:6" ht="68.25" customHeight="1" x14ac:dyDescent="0.25">
      <c r="A114" s="679"/>
      <c r="B114" s="741"/>
      <c r="C114" s="632"/>
      <c r="D114" s="633" t="s">
        <v>594</v>
      </c>
      <c r="E114" s="740"/>
      <c r="F114" s="717"/>
    </row>
    <row r="115" spans="1:6" ht="79.5" customHeight="1" x14ac:dyDescent="0.25">
      <c r="A115" s="679"/>
      <c r="B115" s="741"/>
      <c r="C115" s="632"/>
      <c r="D115" s="633" t="s">
        <v>595</v>
      </c>
      <c r="E115" s="740"/>
      <c r="F115" s="717"/>
    </row>
    <row r="116" spans="1:6" ht="82.5" customHeight="1" x14ac:dyDescent="0.25">
      <c r="A116" s="679"/>
      <c r="B116" s="741"/>
      <c r="C116" s="632"/>
      <c r="D116" s="633" t="s">
        <v>596</v>
      </c>
      <c r="E116" s="740"/>
      <c r="F116" s="717"/>
    </row>
    <row r="117" spans="1:6" ht="73.5" customHeight="1" x14ac:dyDescent="0.25">
      <c r="A117" s="679"/>
      <c r="B117" s="741"/>
      <c r="C117" s="632"/>
      <c r="D117" s="710" t="s">
        <v>597</v>
      </c>
      <c r="E117" s="740"/>
      <c r="F117" s="717"/>
    </row>
    <row r="118" spans="1:6" ht="63" customHeight="1" x14ac:dyDescent="0.25">
      <c r="A118" s="679"/>
      <c r="B118" s="741"/>
      <c r="C118" s="632"/>
      <c r="D118" s="710" t="s">
        <v>598</v>
      </c>
      <c r="E118" s="740"/>
      <c r="F118" s="717"/>
    </row>
    <row r="119" spans="1:6" ht="61.5" customHeight="1" x14ac:dyDescent="0.25">
      <c r="A119" s="679"/>
      <c r="B119" s="742"/>
      <c r="C119" s="632"/>
      <c r="D119" s="710" t="s">
        <v>599</v>
      </c>
      <c r="E119" s="740"/>
      <c r="F119" s="717"/>
    </row>
    <row r="120" spans="1:6" ht="18" customHeight="1" x14ac:dyDescent="0.25">
      <c r="A120" s="712"/>
      <c r="B120" s="713"/>
      <c r="C120" s="713"/>
      <c r="D120" s="713"/>
      <c r="E120" s="713"/>
      <c r="F120" s="714"/>
    </row>
    <row r="121" spans="1:6" ht="90.75" customHeight="1" x14ac:dyDescent="0.25">
      <c r="A121" s="693" t="s">
        <v>600</v>
      </c>
      <c r="B121" s="743" t="s">
        <v>601</v>
      </c>
      <c r="C121" s="645" t="s">
        <v>207</v>
      </c>
      <c r="D121" s="744" t="s">
        <v>602</v>
      </c>
      <c r="E121" s="740">
        <v>10296986</v>
      </c>
      <c r="F121" s="717">
        <v>11430328</v>
      </c>
    </row>
    <row r="122" spans="1:6" ht="78" customHeight="1" x14ac:dyDescent="0.25">
      <c r="A122" s="745"/>
      <c r="B122" s="746"/>
      <c r="C122" s="645"/>
      <c r="D122" s="633" t="s">
        <v>596</v>
      </c>
      <c r="E122" s="740"/>
      <c r="F122" s="717"/>
    </row>
    <row r="123" spans="1:6" ht="81.75" customHeight="1" x14ac:dyDescent="0.25">
      <c r="A123" s="745"/>
      <c r="B123" s="746"/>
      <c r="C123" s="645"/>
      <c r="D123" s="744" t="s">
        <v>603</v>
      </c>
      <c r="E123" s="740"/>
      <c r="F123" s="717"/>
    </row>
    <row r="124" spans="1:6" ht="81" customHeight="1" x14ac:dyDescent="0.25">
      <c r="A124" s="745"/>
      <c r="B124" s="746"/>
      <c r="C124" s="633" t="s">
        <v>224</v>
      </c>
      <c r="D124" s="744" t="s">
        <v>604</v>
      </c>
      <c r="E124" s="740"/>
      <c r="F124" s="717"/>
    </row>
    <row r="125" spans="1:6" ht="65.25" customHeight="1" x14ac:dyDescent="0.25">
      <c r="A125" s="745"/>
      <c r="B125" s="746"/>
      <c r="C125" s="633" t="s">
        <v>605</v>
      </c>
      <c r="D125" s="633" t="s">
        <v>606</v>
      </c>
      <c r="E125" s="740"/>
      <c r="F125" s="717"/>
    </row>
    <row r="126" spans="1:6" ht="66.75" customHeight="1" x14ac:dyDescent="0.25">
      <c r="A126" s="745"/>
      <c r="B126" s="746"/>
      <c r="C126" s="645" t="s">
        <v>227</v>
      </c>
      <c r="D126" s="744" t="s">
        <v>607</v>
      </c>
      <c r="E126" s="740"/>
      <c r="F126" s="717"/>
    </row>
    <row r="127" spans="1:6" ht="80.25" customHeight="1" x14ac:dyDescent="0.25">
      <c r="A127" s="745"/>
      <c r="B127" s="746"/>
      <c r="C127" s="645"/>
      <c r="D127" s="744" t="s">
        <v>608</v>
      </c>
      <c r="E127" s="740"/>
      <c r="F127" s="717"/>
    </row>
    <row r="128" spans="1:6" ht="91.5" customHeight="1" x14ac:dyDescent="0.25">
      <c r="A128" s="747"/>
      <c r="B128" s="746"/>
      <c r="C128" s="748"/>
      <c r="D128" s="710" t="s">
        <v>609</v>
      </c>
      <c r="E128" s="740"/>
      <c r="F128" s="717"/>
    </row>
    <row r="129" spans="1:6" ht="90" x14ac:dyDescent="0.25">
      <c r="A129" s="747"/>
      <c r="B129" s="749"/>
      <c r="C129" s="748"/>
      <c r="D129" s="710" t="s">
        <v>610</v>
      </c>
      <c r="E129" s="740"/>
      <c r="F129" s="717"/>
    </row>
    <row r="130" spans="1:6" ht="18" x14ac:dyDescent="0.25">
      <c r="A130" s="750"/>
      <c r="B130" s="729"/>
      <c r="C130" s="729"/>
      <c r="D130" s="729"/>
      <c r="E130" s="751"/>
      <c r="F130" s="752"/>
    </row>
    <row r="131" spans="1:6" ht="57" customHeight="1" x14ac:dyDescent="0.25">
      <c r="A131" s="753" t="s">
        <v>611</v>
      </c>
      <c r="B131" s="754" t="s">
        <v>612</v>
      </c>
      <c r="C131" s="755"/>
      <c r="D131" s="710"/>
      <c r="E131" s="756">
        <v>50000000</v>
      </c>
      <c r="F131" s="757">
        <v>60000000</v>
      </c>
    </row>
    <row r="132" spans="1:6" ht="24.75" customHeight="1" thickBot="1" x14ac:dyDescent="0.3">
      <c r="A132" s="758"/>
      <c r="B132" s="759" t="s">
        <v>613</v>
      </c>
      <c r="C132" s="760"/>
      <c r="D132" s="761"/>
      <c r="E132" s="762"/>
      <c r="F132" s="763"/>
    </row>
    <row r="133" spans="1:6" ht="125.25" customHeight="1" thickBot="1" x14ac:dyDescent="0.3">
      <c r="A133" s="727" t="s">
        <v>614</v>
      </c>
      <c r="B133" s="728" t="s">
        <v>615</v>
      </c>
      <c r="C133" s="764" t="s">
        <v>616</v>
      </c>
      <c r="D133" s="765" t="s">
        <v>617</v>
      </c>
      <c r="E133" s="682">
        <v>3384000</v>
      </c>
      <c r="F133" s="683">
        <v>6981043</v>
      </c>
    </row>
    <row r="134" spans="1:6" ht="119.25" customHeight="1" x14ac:dyDescent="0.25">
      <c r="A134" s="718"/>
      <c r="B134" s="673"/>
      <c r="C134" s="684"/>
      <c r="D134" s="633" t="s">
        <v>618</v>
      </c>
      <c r="E134" s="682"/>
      <c r="F134" s="683"/>
    </row>
    <row r="135" spans="1:6" ht="97.5" customHeight="1" x14ac:dyDescent="0.25">
      <c r="A135" s="718" t="s">
        <v>619</v>
      </c>
      <c r="B135" s="684" t="s">
        <v>620</v>
      </c>
      <c r="C135" s="684" t="s">
        <v>621</v>
      </c>
      <c r="D135" s="633" t="s">
        <v>622</v>
      </c>
      <c r="E135" s="682"/>
      <c r="F135" s="683"/>
    </row>
    <row r="136" spans="1:6" ht="114.75" customHeight="1" x14ac:dyDescent="0.25">
      <c r="A136" s="718"/>
      <c r="B136" s="684"/>
      <c r="C136" s="684"/>
      <c r="D136" s="633" t="s">
        <v>623</v>
      </c>
      <c r="E136" s="682"/>
      <c r="F136" s="683"/>
    </row>
    <row r="137" spans="1:6" ht="90" x14ac:dyDescent="0.25">
      <c r="A137" s="718"/>
      <c r="B137" s="684"/>
      <c r="C137" s="684"/>
      <c r="D137" s="633" t="s">
        <v>624</v>
      </c>
      <c r="E137" s="682"/>
      <c r="F137" s="683"/>
    </row>
    <row r="138" spans="1:6" ht="108" x14ac:dyDescent="0.25">
      <c r="A138" s="718"/>
      <c r="B138" s="684"/>
      <c r="C138" s="684"/>
      <c r="D138" s="633" t="s">
        <v>625</v>
      </c>
      <c r="E138" s="682"/>
      <c r="F138" s="683"/>
    </row>
    <row r="139" spans="1:6" ht="72" x14ac:dyDescent="0.25">
      <c r="A139" s="718"/>
      <c r="B139" s="684"/>
      <c r="C139" s="684"/>
      <c r="D139" s="633" t="s">
        <v>626</v>
      </c>
      <c r="E139" s="682"/>
      <c r="F139" s="683"/>
    </row>
    <row r="140" spans="1:6" ht="54" x14ac:dyDescent="0.25">
      <c r="A140" s="718"/>
      <c r="B140" s="684"/>
      <c r="C140" s="684"/>
      <c r="D140" s="766" t="s">
        <v>627</v>
      </c>
      <c r="E140" s="682"/>
      <c r="F140" s="683"/>
    </row>
    <row r="141" spans="1:6" ht="93" customHeight="1" x14ac:dyDescent="0.25">
      <c r="A141" s="718"/>
      <c r="B141" s="684"/>
      <c r="C141" s="684"/>
      <c r="D141" s="767" t="s">
        <v>628</v>
      </c>
      <c r="E141" s="682"/>
      <c r="F141" s="683"/>
    </row>
    <row r="142" spans="1:6" ht="123.75" customHeight="1" x14ac:dyDescent="0.25">
      <c r="A142" s="721"/>
      <c r="B142" s="687"/>
      <c r="C142" s="687"/>
      <c r="D142" s="768" t="s">
        <v>629</v>
      </c>
      <c r="E142" s="682"/>
      <c r="F142" s="683"/>
    </row>
    <row r="143" spans="1:6" ht="18" x14ac:dyDescent="0.25">
      <c r="A143" s="750" t="s">
        <v>630</v>
      </c>
      <c r="B143" s="769" t="s">
        <v>631</v>
      </c>
      <c r="C143" s="769"/>
      <c r="D143" s="769"/>
      <c r="E143" s="770">
        <v>67029779</v>
      </c>
      <c r="F143" s="771">
        <v>87736300</v>
      </c>
    </row>
    <row r="144" spans="1:6" ht="80.25" customHeight="1" x14ac:dyDescent="0.25">
      <c r="A144" s="679" t="s">
        <v>630</v>
      </c>
      <c r="B144" s="772" t="s">
        <v>632</v>
      </c>
      <c r="C144" s="632" t="s">
        <v>633</v>
      </c>
      <c r="D144" s="744" t="s">
        <v>634</v>
      </c>
      <c r="E144" s="740">
        <v>33633407</v>
      </c>
      <c r="F144" s="717">
        <v>81000200</v>
      </c>
    </row>
    <row r="145" spans="1:6" ht="45" customHeight="1" x14ac:dyDescent="0.25">
      <c r="A145" s="679"/>
      <c r="B145" s="772"/>
      <c r="C145" s="632"/>
      <c r="D145" s="710" t="s">
        <v>635</v>
      </c>
      <c r="E145" s="740"/>
      <c r="F145" s="717"/>
    </row>
    <row r="146" spans="1:6" ht="59.25" customHeight="1" x14ac:dyDescent="0.25">
      <c r="A146" s="679"/>
      <c r="B146" s="772"/>
      <c r="C146" s="632"/>
      <c r="D146" s="773" t="s">
        <v>636</v>
      </c>
      <c r="E146" s="740"/>
      <c r="F146" s="717"/>
    </row>
    <row r="147" spans="1:6" ht="75.75" customHeight="1" thickBot="1" x14ac:dyDescent="0.3">
      <c r="A147" s="774"/>
      <c r="B147" s="775" t="s">
        <v>637</v>
      </c>
      <c r="C147" s="776" t="s">
        <v>638</v>
      </c>
      <c r="D147" s="777"/>
      <c r="E147" s="778">
        <v>33396372</v>
      </c>
      <c r="F147" s="779">
        <v>33736100</v>
      </c>
    </row>
  </sheetData>
  <mergeCells count="125">
    <mergeCell ref="B143:D143"/>
    <mergeCell ref="A144:A147"/>
    <mergeCell ref="B144:B146"/>
    <mergeCell ref="C144:C146"/>
    <mergeCell ref="E144:E146"/>
    <mergeCell ref="F144:F146"/>
    <mergeCell ref="B132:D132"/>
    <mergeCell ref="A133:A134"/>
    <mergeCell ref="B133:B134"/>
    <mergeCell ref="C133:C134"/>
    <mergeCell ref="E133:E142"/>
    <mergeCell ref="F133:F142"/>
    <mergeCell ref="A135:A142"/>
    <mergeCell ref="B135:B142"/>
    <mergeCell ref="C135:C142"/>
    <mergeCell ref="A120:F120"/>
    <mergeCell ref="A121:A127"/>
    <mergeCell ref="B121:B129"/>
    <mergeCell ref="C121:C123"/>
    <mergeCell ref="E121:E129"/>
    <mergeCell ref="F121:F129"/>
    <mergeCell ref="C126:C127"/>
    <mergeCell ref="C128:C129"/>
    <mergeCell ref="B110:C110"/>
    <mergeCell ref="A111:A119"/>
    <mergeCell ref="B111:B119"/>
    <mergeCell ref="C111:C119"/>
    <mergeCell ref="E111:E119"/>
    <mergeCell ref="F111:F119"/>
    <mergeCell ref="A107:F107"/>
    <mergeCell ref="A108:A109"/>
    <mergeCell ref="B108:B109"/>
    <mergeCell ref="C108:C109"/>
    <mergeCell ref="E108:E109"/>
    <mergeCell ref="F108:F109"/>
    <mergeCell ref="A100:F100"/>
    <mergeCell ref="A101:A106"/>
    <mergeCell ref="B101:B106"/>
    <mergeCell ref="C101:C106"/>
    <mergeCell ref="E101:E106"/>
    <mergeCell ref="F101:F106"/>
    <mergeCell ref="A91:A93"/>
    <mergeCell ref="B91:B93"/>
    <mergeCell ref="C91:C93"/>
    <mergeCell ref="E91:E93"/>
    <mergeCell ref="F91:F93"/>
    <mergeCell ref="A95:A99"/>
    <mergeCell ref="B95:B99"/>
    <mergeCell ref="C95:C99"/>
    <mergeCell ref="E95:E99"/>
    <mergeCell ref="F95:F99"/>
    <mergeCell ref="A85:F85"/>
    <mergeCell ref="A86:A90"/>
    <mergeCell ref="B86:B90"/>
    <mergeCell ref="C86:C90"/>
    <mergeCell ref="E86:E90"/>
    <mergeCell ref="F86:F90"/>
    <mergeCell ref="F66:F78"/>
    <mergeCell ref="C68:C69"/>
    <mergeCell ref="C70:C78"/>
    <mergeCell ref="A79:F79"/>
    <mergeCell ref="A80:A84"/>
    <mergeCell ref="B80:B84"/>
    <mergeCell ref="C80:C81"/>
    <mergeCell ref="E80:E84"/>
    <mergeCell ref="F80:F84"/>
    <mergeCell ref="C82:C84"/>
    <mergeCell ref="B64:D64"/>
    <mergeCell ref="B65:D65"/>
    <mergeCell ref="A66:A78"/>
    <mergeCell ref="B66:B78"/>
    <mergeCell ref="C66:C67"/>
    <mergeCell ref="E66:E78"/>
    <mergeCell ref="A51:A56"/>
    <mergeCell ref="B51:B56"/>
    <mergeCell ref="C51:C56"/>
    <mergeCell ref="E51:E56"/>
    <mergeCell ref="F51:F56"/>
    <mergeCell ref="A58:A63"/>
    <mergeCell ref="B58:B63"/>
    <mergeCell ref="E58:E63"/>
    <mergeCell ref="F58:F63"/>
    <mergeCell ref="C62:C63"/>
    <mergeCell ref="B41:B42"/>
    <mergeCell ref="C41:C42"/>
    <mergeCell ref="E41:E42"/>
    <mergeCell ref="F41:F42"/>
    <mergeCell ref="A44:A49"/>
    <mergeCell ref="B44:B49"/>
    <mergeCell ref="C44:C47"/>
    <mergeCell ref="E44:E49"/>
    <mergeCell ref="F44:F49"/>
    <mergeCell ref="B30:B38"/>
    <mergeCell ref="C30:C35"/>
    <mergeCell ref="E30:E38"/>
    <mergeCell ref="F30:F38"/>
    <mergeCell ref="C36:C37"/>
    <mergeCell ref="B39:B40"/>
    <mergeCell ref="C39:C40"/>
    <mergeCell ref="E39:E40"/>
    <mergeCell ref="F39:F40"/>
    <mergeCell ref="F14:F18"/>
    <mergeCell ref="C20:C23"/>
    <mergeCell ref="E20:E23"/>
    <mergeCell ref="F20:F23"/>
    <mergeCell ref="B24:B29"/>
    <mergeCell ref="E24:E29"/>
    <mergeCell ref="F24:F29"/>
    <mergeCell ref="C25:C28"/>
    <mergeCell ref="A5:A23"/>
    <mergeCell ref="B5:B23"/>
    <mergeCell ref="C5:C9"/>
    <mergeCell ref="E5:E9"/>
    <mergeCell ref="F5:F9"/>
    <mergeCell ref="C11:C12"/>
    <mergeCell ref="E11:E12"/>
    <mergeCell ref="F11:F12"/>
    <mergeCell ref="C14:C18"/>
    <mergeCell ref="E14:E18"/>
    <mergeCell ref="A1:F1"/>
    <mergeCell ref="A2:A3"/>
    <mergeCell ref="B2:B3"/>
    <mergeCell ref="C2:C3"/>
    <mergeCell ref="D2:D3"/>
    <mergeCell ref="E2:F2"/>
  </mergeCells>
  <printOptions horizontalCentered="1"/>
  <pageMargins left="0.31496062992125984" right="0.31496062992125984" top="0.74803149606299213" bottom="0.74803149606299213" header="0.31496062992125984" footer="0.31496062992125984"/>
  <pageSetup scale="60" fitToWidth="20" fitToHeight="20" orientation="landscape" r:id="rId1"/>
  <headerFooter>
    <oddFooter>&amp;C&amp;N&amp;R&amp;F</oddFooter>
  </headerFooter>
  <rowBreaks count="12" manualBreakCount="12">
    <brk id="16" max="5" man="1"/>
    <brk id="28" max="5" man="1"/>
    <brk id="38" max="5" man="1"/>
    <brk id="48" max="5" man="1"/>
    <brk id="57" max="5" man="1"/>
    <brk id="67" max="5" man="1"/>
    <brk id="78" max="5" man="1"/>
    <brk id="88" max="5" man="1"/>
    <brk id="100" max="5" man="1"/>
    <brk id="111" max="5" man="1"/>
    <brk id="120" max="5" man="1"/>
    <brk id="142" max="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7"/>
  <sheetViews>
    <sheetView view="pageBreakPreview" topLeftCell="B44" zoomScaleNormal="100" zoomScaleSheetLayoutView="100" workbookViewId="0">
      <selection activeCell="C51" sqref="C51"/>
    </sheetView>
  </sheetViews>
  <sheetFormatPr baseColWidth="10" defaultColWidth="11.42578125" defaultRowHeight="15" x14ac:dyDescent="0.25"/>
  <cols>
    <col min="1" max="2" width="28.85546875" customWidth="1"/>
    <col min="3" max="3" width="42.42578125" customWidth="1"/>
    <col min="4" max="4" width="24" customWidth="1"/>
    <col min="5" max="5" width="16.42578125" customWidth="1"/>
    <col min="6" max="6" width="12.7109375" bestFit="1" customWidth="1"/>
  </cols>
  <sheetData>
    <row r="1" spans="1:13" ht="14.25" customHeight="1" x14ac:dyDescent="0.25">
      <c r="A1" s="780" t="s">
        <v>639</v>
      </c>
      <c r="B1" s="780"/>
      <c r="C1" s="780"/>
      <c r="D1" s="780"/>
      <c r="E1" s="780"/>
    </row>
    <row r="2" spans="1:13" ht="18" x14ac:dyDescent="0.25">
      <c r="A2" s="780" t="s">
        <v>640</v>
      </c>
      <c r="B2" s="780"/>
      <c r="C2" s="780"/>
      <c r="D2" s="780"/>
      <c r="E2" s="780"/>
      <c r="F2" s="781"/>
      <c r="G2" s="781"/>
      <c r="H2" s="781"/>
      <c r="I2" s="781"/>
      <c r="J2" s="781"/>
      <c r="K2" s="781"/>
      <c r="L2" s="781"/>
      <c r="M2" s="781"/>
    </row>
    <row r="3" spans="1:13" ht="18" x14ac:dyDescent="0.25">
      <c r="A3" s="780" t="s">
        <v>641</v>
      </c>
      <c r="B3" s="780"/>
      <c r="C3" s="780"/>
      <c r="D3" s="780"/>
      <c r="E3" s="780"/>
      <c r="F3" s="781"/>
      <c r="G3" s="781"/>
      <c r="H3" s="781"/>
      <c r="I3" s="781"/>
      <c r="J3" s="781"/>
      <c r="K3" s="781"/>
      <c r="L3" s="781"/>
      <c r="M3" s="781"/>
    </row>
    <row r="4" spans="1:13" ht="18" x14ac:dyDescent="0.25">
      <c r="A4" s="780" t="s">
        <v>642</v>
      </c>
      <c r="B4" s="780"/>
      <c r="C4" s="780"/>
      <c r="D4" s="780"/>
      <c r="E4" s="780"/>
      <c r="F4" s="781"/>
      <c r="G4" s="781"/>
      <c r="H4" s="781"/>
      <c r="I4" s="781"/>
      <c r="J4" s="781"/>
      <c r="K4" s="781"/>
      <c r="L4" s="781"/>
      <c r="M4" s="781"/>
    </row>
    <row r="5" spans="1:13" ht="18" x14ac:dyDescent="0.25">
      <c r="A5" s="780" t="s">
        <v>643</v>
      </c>
      <c r="B5" s="780"/>
      <c r="C5" s="780"/>
      <c r="D5" s="780"/>
      <c r="E5" s="780"/>
      <c r="F5" s="781"/>
      <c r="G5" s="781"/>
      <c r="H5" s="781"/>
      <c r="I5" s="781"/>
      <c r="J5" s="781"/>
      <c r="K5" s="781"/>
      <c r="L5" s="781"/>
      <c r="M5" s="781"/>
    </row>
    <row r="6" spans="1:13" ht="18.75" thickBot="1" x14ac:dyDescent="0.3">
      <c r="A6" s="780" t="s">
        <v>644</v>
      </c>
      <c r="B6" s="780"/>
      <c r="C6" s="780"/>
      <c r="D6" s="780"/>
      <c r="E6" s="780"/>
      <c r="F6" s="781"/>
      <c r="G6" s="781"/>
      <c r="H6" s="781"/>
      <c r="I6" s="781"/>
      <c r="J6" s="781"/>
      <c r="K6" s="781"/>
      <c r="L6" s="781"/>
      <c r="M6" s="781"/>
    </row>
    <row r="7" spans="1:13" s="784" customFormat="1" ht="15.75" thickBot="1" x14ac:dyDescent="0.3">
      <c r="A7" s="782" t="s">
        <v>645</v>
      </c>
      <c r="B7" s="782"/>
      <c r="C7" s="782"/>
      <c r="D7" s="782"/>
      <c r="E7" s="782"/>
      <c r="F7" s="783"/>
      <c r="G7" s="783"/>
      <c r="H7" s="783"/>
      <c r="I7" s="783"/>
      <c r="J7" s="783"/>
      <c r="K7" s="783"/>
      <c r="L7" s="783"/>
      <c r="M7" s="783"/>
    </row>
    <row r="8" spans="1:13" ht="16.5" customHeight="1" x14ac:dyDescent="0.25">
      <c r="A8" s="785" t="s">
        <v>646</v>
      </c>
      <c r="B8" s="786" t="s">
        <v>647</v>
      </c>
      <c r="C8" s="787" t="s">
        <v>648</v>
      </c>
      <c r="D8" s="786" t="s">
        <v>649</v>
      </c>
      <c r="E8" s="788" t="s">
        <v>650</v>
      </c>
    </row>
    <row r="9" spans="1:13" ht="16.5" customHeight="1" x14ac:dyDescent="0.25">
      <c r="A9" s="789"/>
      <c r="B9" s="790"/>
      <c r="C9" s="791"/>
      <c r="D9" s="790"/>
      <c r="E9" s="792"/>
    </row>
    <row r="10" spans="1:13" ht="69" customHeight="1" x14ac:dyDescent="0.25">
      <c r="A10" s="793" t="s">
        <v>651</v>
      </c>
      <c r="B10" s="794" t="s">
        <v>652</v>
      </c>
      <c r="C10" s="795" t="s">
        <v>653</v>
      </c>
      <c r="D10" s="796">
        <v>2600000</v>
      </c>
      <c r="E10" s="797" t="s">
        <v>654</v>
      </c>
    </row>
    <row r="11" spans="1:13" ht="33" customHeight="1" x14ac:dyDescent="0.25">
      <c r="A11" s="793"/>
      <c r="B11" s="794"/>
      <c r="C11" s="795" t="s">
        <v>655</v>
      </c>
      <c r="D11" s="796">
        <v>15500000</v>
      </c>
      <c r="E11" s="797" t="s">
        <v>656</v>
      </c>
    </row>
    <row r="12" spans="1:13" ht="39.75" customHeight="1" x14ac:dyDescent="0.25">
      <c r="A12" s="793"/>
      <c r="B12" s="794"/>
      <c r="C12" s="795" t="s">
        <v>657</v>
      </c>
      <c r="D12" s="796">
        <v>12800000</v>
      </c>
      <c r="E12" s="797" t="s">
        <v>656</v>
      </c>
    </row>
    <row r="13" spans="1:13" ht="37.5" customHeight="1" x14ac:dyDescent="0.25">
      <c r="A13" s="793"/>
      <c r="B13" s="794"/>
      <c r="C13" s="795" t="s">
        <v>658</v>
      </c>
      <c r="D13" s="796">
        <v>2945000</v>
      </c>
      <c r="E13" s="137" t="s">
        <v>659</v>
      </c>
    </row>
    <row r="14" spans="1:13" ht="38.25" customHeight="1" x14ac:dyDescent="0.25">
      <c r="A14" s="793"/>
      <c r="B14" s="794"/>
      <c r="C14" s="795" t="s">
        <v>660</v>
      </c>
      <c r="D14" s="796">
        <v>4920000</v>
      </c>
      <c r="E14" s="797" t="s">
        <v>656</v>
      </c>
    </row>
    <row r="15" spans="1:13" ht="45" customHeight="1" x14ac:dyDescent="0.25">
      <c r="A15" s="793"/>
      <c r="B15" s="794"/>
      <c r="C15" s="795" t="s">
        <v>661</v>
      </c>
      <c r="D15" s="796">
        <v>3700000</v>
      </c>
      <c r="E15" s="798" t="s">
        <v>662</v>
      </c>
    </row>
    <row r="16" spans="1:13" ht="58.5" customHeight="1" x14ac:dyDescent="0.25">
      <c r="A16" s="793"/>
      <c r="B16" s="794"/>
      <c r="C16" s="795" t="s">
        <v>663</v>
      </c>
      <c r="D16" s="796">
        <v>3500000</v>
      </c>
      <c r="E16" s="797" t="s">
        <v>664</v>
      </c>
    </row>
    <row r="17" spans="1:6" ht="34.5" customHeight="1" x14ac:dyDescent="0.25">
      <c r="A17" s="793"/>
      <c r="B17" s="799" t="s">
        <v>665</v>
      </c>
      <c r="C17" s="800" t="s">
        <v>666</v>
      </c>
      <c r="D17" s="796">
        <v>1190250</v>
      </c>
      <c r="E17" s="136" t="s">
        <v>667</v>
      </c>
    </row>
    <row r="18" spans="1:6" ht="36" customHeight="1" x14ac:dyDescent="0.25">
      <c r="A18" s="793"/>
      <c r="B18" s="799"/>
      <c r="C18" s="800" t="s">
        <v>668</v>
      </c>
      <c r="D18" s="796">
        <v>1765000</v>
      </c>
      <c r="E18" s="136" t="s">
        <v>667</v>
      </c>
    </row>
    <row r="19" spans="1:6" ht="31.5" customHeight="1" x14ac:dyDescent="0.25">
      <c r="A19" s="793"/>
      <c r="B19" s="799"/>
      <c r="C19" s="800" t="s">
        <v>669</v>
      </c>
      <c r="D19" s="796">
        <v>12166750</v>
      </c>
      <c r="E19" s="136" t="s">
        <v>667</v>
      </c>
    </row>
    <row r="20" spans="1:6" ht="36" customHeight="1" x14ac:dyDescent="0.25">
      <c r="A20" s="793"/>
      <c r="B20" s="799"/>
      <c r="C20" s="800" t="s">
        <v>670</v>
      </c>
      <c r="D20" s="796">
        <v>125000</v>
      </c>
      <c r="E20" s="136" t="s">
        <v>667</v>
      </c>
    </row>
    <row r="21" spans="1:6" ht="37.5" customHeight="1" x14ac:dyDescent="0.25">
      <c r="A21" s="793"/>
      <c r="B21" s="799"/>
      <c r="C21" s="800" t="s">
        <v>671</v>
      </c>
      <c r="D21" s="796">
        <v>220000</v>
      </c>
      <c r="E21" s="137" t="s">
        <v>667</v>
      </c>
    </row>
    <row r="22" spans="1:6" ht="31.5" customHeight="1" x14ac:dyDescent="0.25">
      <c r="A22" s="793"/>
      <c r="B22" s="799"/>
      <c r="C22" s="800" t="s">
        <v>672</v>
      </c>
      <c r="D22" s="796">
        <v>96300847</v>
      </c>
      <c r="E22" s="137" t="s">
        <v>667</v>
      </c>
      <c r="F22" s="801"/>
    </row>
    <row r="23" spans="1:6" ht="38.25" customHeight="1" x14ac:dyDescent="0.25">
      <c r="A23" s="793" t="s">
        <v>673</v>
      </c>
      <c r="B23" s="799" t="s">
        <v>674</v>
      </c>
      <c r="C23" s="800" t="s">
        <v>675</v>
      </c>
      <c r="D23" s="796">
        <v>10275000</v>
      </c>
      <c r="E23" s="802" t="s">
        <v>676</v>
      </c>
    </row>
    <row r="24" spans="1:6" ht="57" customHeight="1" x14ac:dyDescent="0.25">
      <c r="A24" s="793"/>
      <c r="B24" s="799"/>
      <c r="C24" s="800" t="s">
        <v>677</v>
      </c>
      <c r="D24" s="796">
        <v>1640000</v>
      </c>
      <c r="E24" s="802" t="s">
        <v>676</v>
      </c>
    </row>
    <row r="25" spans="1:6" ht="36" customHeight="1" x14ac:dyDescent="0.25">
      <c r="A25" s="793"/>
      <c r="B25" s="799"/>
      <c r="C25" s="800" t="s">
        <v>678</v>
      </c>
      <c r="D25" s="796">
        <v>9500000</v>
      </c>
      <c r="E25" s="802" t="s">
        <v>676</v>
      </c>
    </row>
    <row r="26" spans="1:6" ht="46.5" customHeight="1" x14ac:dyDescent="0.25">
      <c r="A26" s="793"/>
      <c r="B26" s="799"/>
      <c r="C26" s="800" t="s">
        <v>679</v>
      </c>
      <c r="D26" s="796">
        <v>15665000</v>
      </c>
      <c r="E26" s="802" t="s">
        <v>676</v>
      </c>
    </row>
    <row r="27" spans="1:6" ht="51" customHeight="1" x14ac:dyDescent="0.25">
      <c r="A27" s="793"/>
      <c r="B27" s="799"/>
      <c r="C27" s="800" t="s">
        <v>680</v>
      </c>
      <c r="D27" s="796">
        <v>14620000</v>
      </c>
      <c r="E27" s="802" t="s">
        <v>676</v>
      </c>
    </row>
    <row r="28" spans="1:6" ht="65.25" customHeight="1" x14ac:dyDescent="0.25">
      <c r="A28" s="793"/>
      <c r="B28" s="799"/>
      <c r="C28" s="800" t="s">
        <v>681</v>
      </c>
      <c r="D28" s="796">
        <v>21895000</v>
      </c>
      <c r="E28" s="802" t="s">
        <v>682</v>
      </c>
    </row>
    <row r="29" spans="1:6" ht="42.75" customHeight="1" x14ac:dyDescent="0.25">
      <c r="A29" s="793"/>
      <c r="B29" s="803" t="s">
        <v>683</v>
      </c>
      <c r="C29" s="800" t="s">
        <v>684</v>
      </c>
      <c r="D29" s="796">
        <v>35500000</v>
      </c>
      <c r="E29" s="798" t="s">
        <v>662</v>
      </c>
    </row>
    <row r="30" spans="1:6" ht="21.75" customHeight="1" x14ac:dyDescent="0.25">
      <c r="A30" s="804"/>
      <c r="B30" s="803"/>
      <c r="C30" s="800"/>
      <c r="D30" s="796"/>
      <c r="E30" s="136"/>
    </row>
    <row r="31" spans="1:6" ht="27.75" customHeight="1" thickBot="1" x14ac:dyDescent="0.3">
      <c r="A31" s="805" t="s">
        <v>685</v>
      </c>
      <c r="B31" s="806"/>
      <c r="C31" s="807" t="s">
        <v>686</v>
      </c>
      <c r="D31" s="808">
        <f>SUM(D10:D30)</f>
        <v>266827847</v>
      </c>
      <c r="E31" s="809"/>
    </row>
    <row r="32" spans="1:6" ht="15.75" thickTop="1" x14ac:dyDescent="0.25">
      <c r="D32" s="810" t="e">
        <f>+D31+#REF!+#REF!+#REF!</f>
        <v>#REF!</v>
      </c>
      <c r="E32" s="801"/>
    </row>
    <row r="33" spans="1:5" ht="15.75" thickBot="1" x14ac:dyDescent="0.3">
      <c r="A33" s="811" t="s">
        <v>687</v>
      </c>
      <c r="B33" s="811"/>
      <c r="C33" s="811"/>
      <c r="D33" s="811"/>
      <c r="E33" s="811"/>
    </row>
    <row r="34" spans="1:5" x14ac:dyDescent="0.25">
      <c r="A34" s="812" t="s">
        <v>646</v>
      </c>
      <c r="B34" s="812" t="s">
        <v>647</v>
      </c>
      <c r="C34" s="813" t="s">
        <v>648</v>
      </c>
      <c r="D34" s="812" t="s">
        <v>649</v>
      </c>
      <c r="E34" s="812" t="s">
        <v>650</v>
      </c>
    </row>
    <row r="35" spans="1:5" ht="15.75" thickBot="1" x14ac:dyDescent="0.3">
      <c r="A35" s="814"/>
      <c r="B35" s="814"/>
      <c r="C35" s="815"/>
      <c r="D35" s="814"/>
      <c r="E35" s="814"/>
    </row>
    <row r="36" spans="1:5" ht="42.75" x14ac:dyDescent="0.25">
      <c r="A36" s="816" t="s">
        <v>688</v>
      </c>
      <c r="B36" s="817" t="s">
        <v>689</v>
      </c>
      <c r="C36" s="818" t="s">
        <v>690</v>
      </c>
      <c r="D36" s="819">
        <v>3600000</v>
      </c>
      <c r="E36" s="820" t="s">
        <v>691</v>
      </c>
    </row>
    <row r="37" spans="1:5" ht="60" x14ac:dyDescent="0.25">
      <c r="A37" s="821"/>
      <c r="B37" s="822"/>
      <c r="C37" s="823" t="s">
        <v>692</v>
      </c>
      <c r="D37" s="824">
        <v>44000000</v>
      </c>
      <c r="E37" s="825"/>
    </row>
    <row r="38" spans="1:5" ht="57" x14ac:dyDescent="0.25">
      <c r="A38" s="821"/>
      <c r="B38" s="826"/>
      <c r="C38" s="827" t="s">
        <v>693</v>
      </c>
      <c r="D38" s="824">
        <v>2000000</v>
      </c>
      <c r="E38" s="825"/>
    </row>
    <row r="39" spans="1:5" ht="45" x14ac:dyDescent="0.25">
      <c r="A39" s="821"/>
      <c r="B39" s="828" t="s">
        <v>694</v>
      </c>
      <c r="C39" s="829" t="s">
        <v>695</v>
      </c>
      <c r="D39" s="824">
        <v>7385000</v>
      </c>
      <c r="E39" s="825" t="s">
        <v>691</v>
      </c>
    </row>
    <row r="40" spans="1:5" ht="30" x14ac:dyDescent="0.25">
      <c r="A40" s="821"/>
      <c r="B40" s="830"/>
      <c r="C40" s="831" t="s">
        <v>696</v>
      </c>
      <c r="D40" s="824">
        <v>5200000</v>
      </c>
      <c r="E40" s="825"/>
    </row>
    <row r="41" spans="1:5" ht="30" x14ac:dyDescent="0.25">
      <c r="A41" s="821"/>
      <c r="B41" s="830"/>
      <c r="C41" s="832" t="s">
        <v>697</v>
      </c>
      <c r="D41" s="824">
        <v>15000000</v>
      </c>
      <c r="E41" s="798" t="s">
        <v>698</v>
      </c>
    </row>
    <row r="42" spans="1:5" ht="120" x14ac:dyDescent="0.25">
      <c r="A42" s="821"/>
      <c r="B42" s="833" t="s">
        <v>699</v>
      </c>
      <c r="C42" s="834" t="s">
        <v>700</v>
      </c>
      <c r="D42" s="824">
        <v>2650000</v>
      </c>
      <c r="E42" s="798" t="s">
        <v>691</v>
      </c>
    </row>
    <row r="43" spans="1:5" ht="48.75" customHeight="1" x14ac:dyDescent="0.25">
      <c r="A43" s="821"/>
      <c r="B43" s="835" t="s">
        <v>701</v>
      </c>
      <c r="C43" s="836" t="s">
        <v>702</v>
      </c>
      <c r="D43" s="824">
        <v>4680000</v>
      </c>
      <c r="E43" s="825" t="s">
        <v>703</v>
      </c>
    </row>
    <row r="44" spans="1:5" ht="25.5" customHeight="1" x14ac:dyDescent="0.25">
      <c r="A44" s="821"/>
      <c r="B44" s="837"/>
      <c r="C44" s="838" t="s">
        <v>704</v>
      </c>
      <c r="D44" s="824">
        <v>4783194</v>
      </c>
      <c r="E44" s="825"/>
    </row>
    <row r="45" spans="1:5" ht="28.5" x14ac:dyDescent="0.25">
      <c r="A45" s="821"/>
      <c r="B45" s="839"/>
      <c r="C45" s="840" t="s">
        <v>705</v>
      </c>
      <c r="D45" s="824">
        <v>15253600</v>
      </c>
      <c r="E45" s="825"/>
    </row>
    <row r="46" spans="1:5" ht="42.75" x14ac:dyDescent="0.25">
      <c r="A46" s="821"/>
      <c r="B46" s="835" t="s">
        <v>706</v>
      </c>
      <c r="C46" s="841" t="s">
        <v>707</v>
      </c>
      <c r="D46" s="824">
        <v>6675000</v>
      </c>
      <c r="E46" s="842" t="s">
        <v>708</v>
      </c>
    </row>
    <row r="47" spans="1:5" ht="28.5" x14ac:dyDescent="0.25">
      <c r="A47" s="821"/>
      <c r="B47" s="837"/>
      <c r="C47" s="841" t="s">
        <v>709</v>
      </c>
      <c r="D47" s="824">
        <v>4587500</v>
      </c>
      <c r="E47" s="842"/>
    </row>
    <row r="48" spans="1:5" x14ac:dyDescent="0.25">
      <c r="A48" s="821"/>
      <c r="B48" s="837"/>
      <c r="C48" s="843" t="s">
        <v>710</v>
      </c>
      <c r="D48" s="824">
        <v>1568000</v>
      </c>
      <c r="E48" s="842"/>
    </row>
    <row r="49" spans="1:5" ht="45" x14ac:dyDescent="0.25">
      <c r="A49" s="138"/>
      <c r="B49" s="839"/>
      <c r="C49" s="844" t="s">
        <v>711</v>
      </c>
      <c r="D49" s="824">
        <v>1050000</v>
      </c>
      <c r="E49" s="845" t="s">
        <v>712</v>
      </c>
    </row>
    <row r="50" spans="1:5" ht="57" x14ac:dyDescent="0.25">
      <c r="A50" s="846"/>
      <c r="B50" s="847" t="s">
        <v>713</v>
      </c>
      <c r="C50" s="848" t="s">
        <v>714</v>
      </c>
      <c r="D50" s="849">
        <v>4500000</v>
      </c>
      <c r="E50" s="850" t="s">
        <v>676</v>
      </c>
    </row>
    <row r="51" spans="1:5" ht="42.75" x14ac:dyDescent="0.25">
      <c r="A51" s="851"/>
      <c r="B51" s="852"/>
      <c r="C51" s="848" t="s">
        <v>715</v>
      </c>
      <c r="D51" s="849">
        <v>1200000</v>
      </c>
      <c r="E51" s="850"/>
    </row>
    <row r="52" spans="1:5" ht="29.25" thickBot="1" x14ac:dyDescent="0.3">
      <c r="A52" s="853"/>
      <c r="B52" s="854"/>
      <c r="C52" s="848" t="s">
        <v>716</v>
      </c>
      <c r="D52" s="849">
        <v>1650000</v>
      </c>
      <c r="E52" s="855"/>
    </row>
    <row r="53" spans="1:5" ht="16.5" thickTop="1" thickBot="1" x14ac:dyDescent="0.3">
      <c r="A53" s="856" t="s">
        <v>717</v>
      </c>
      <c r="B53" s="857"/>
      <c r="C53" s="858" t="s">
        <v>686</v>
      </c>
      <c r="D53" s="859">
        <f>SUM(D36:D52)</f>
        <v>125782294</v>
      </c>
      <c r="E53" s="860"/>
    </row>
    <row r="55" spans="1:5" ht="16.5" thickBot="1" x14ac:dyDescent="0.3">
      <c r="A55" s="861" t="s">
        <v>718</v>
      </c>
      <c r="B55" s="861"/>
      <c r="C55" s="861"/>
      <c r="D55" s="861"/>
      <c r="E55" s="861"/>
    </row>
    <row r="56" spans="1:5" x14ac:dyDescent="0.25">
      <c r="A56" s="785" t="s">
        <v>646</v>
      </c>
      <c r="B56" s="786" t="s">
        <v>647</v>
      </c>
      <c r="C56" s="787" t="s">
        <v>648</v>
      </c>
      <c r="D56" s="786" t="s">
        <v>649</v>
      </c>
      <c r="E56" s="788" t="s">
        <v>650</v>
      </c>
    </row>
    <row r="57" spans="1:5" x14ac:dyDescent="0.25">
      <c r="A57" s="789"/>
      <c r="B57" s="790"/>
      <c r="C57" s="791"/>
      <c r="D57" s="790"/>
      <c r="E57" s="792"/>
    </row>
    <row r="58" spans="1:5" ht="28.5" x14ac:dyDescent="0.25">
      <c r="A58" s="862" t="s">
        <v>719</v>
      </c>
      <c r="B58" s="799" t="s">
        <v>720</v>
      </c>
      <c r="C58" s="863" t="s">
        <v>721</v>
      </c>
      <c r="D58" s="796">
        <v>1500000</v>
      </c>
      <c r="E58" s="864" t="s">
        <v>722</v>
      </c>
    </row>
    <row r="59" spans="1:5" ht="28.5" x14ac:dyDescent="0.25">
      <c r="A59" s="862"/>
      <c r="B59" s="799"/>
      <c r="C59" s="863" t="s">
        <v>723</v>
      </c>
      <c r="D59" s="796">
        <v>3500000</v>
      </c>
      <c r="E59" s="865"/>
    </row>
    <row r="60" spans="1:5" ht="75" x14ac:dyDescent="0.25">
      <c r="A60" s="862"/>
      <c r="B60" s="799"/>
      <c r="C60" s="866" t="s">
        <v>724</v>
      </c>
      <c r="D60" s="796">
        <v>27250188</v>
      </c>
      <c r="E60" s="797" t="s">
        <v>725</v>
      </c>
    </row>
    <row r="61" spans="1:5" ht="60" x14ac:dyDescent="0.25">
      <c r="A61" s="862"/>
      <c r="B61" s="799"/>
      <c r="C61" s="863" t="s">
        <v>726</v>
      </c>
      <c r="D61" s="796">
        <v>16850770</v>
      </c>
      <c r="E61" s="797" t="s">
        <v>727</v>
      </c>
    </row>
    <row r="62" spans="1:5" ht="30" x14ac:dyDescent="0.25">
      <c r="A62" s="862"/>
      <c r="B62" s="799"/>
      <c r="C62" s="866" t="s">
        <v>728</v>
      </c>
      <c r="D62" s="796">
        <v>1800000</v>
      </c>
      <c r="E62" s="797" t="s">
        <v>656</v>
      </c>
    </row>
    <row r="63" spans="1:5" ht="75" x14ac:dyDescent="0.25">
      <c r="A63" s="862"/>
      <c r="B63" s="799" t="s">
        <v>729</v>
      </c>
      <c r="C63" s="867" t="s">
        <v>730</v>
      </c>
      <c r="D63" s="796">
        <v>88700000</v>
      </c>
      <c r="E63" s="797" t="s">
        <v>731</v>
      </c>
    </row>
    <row r="64" spans="1:5" ht="75" x14ac:dyDescent="0.25">
      <c r="A64" s="862"/>
      <c r="B64" s="799"/>
      <c r="C64" s="868" t="s">
        <v>732</v>
      </c>
      <c r="D64" s="796">
        <v>17800000</v>
      </c>
      <c r="E64" s="797" t="s">
        <v>731</v>
      </c>
    </row>
    <row r="65" spans="1:5" ht="57" x14ac:dyDescent="0.25">
      <c r="A65" s="862"/>
      <c r="B65" s="869" t="s">
        <v>733</v>
      </c>
      <c r="C65" s="868" t="s">
        <v>734</v>
      </c>
      <c r="D65" s="796">
        <v>48943591.200000003</v>
      </c>
      <c r="E65" s="802" t="s">
        <v>735</v>
      </c>
    </row>
    <row r="66" spans="1:5" ht="42.75" x14ac:dyDescent="0.25">
      <c r="A66" s="862"/>
      <c r="B66" s="869"/>
      <c r="C66" s="863" t="s">
        <v>736</v>
      </c>
      <c r="D66" s="796">
        <v>46479704</v>
      </c>
      <c r="E66" s="802" t="s">
        <v>737</v>
      </c>
    </row>
    <row r="67" spans="1:5" ht="90" x14ac:dyDescent="0.25">
      <c r="A67" s="862"/>
      <c r="B67" s="869"/>
      <c r="C67" s="863" t="s">
        <v>738</v>
      </c>
      <c r="D67" s="796">
        <v>23779650</v>
      </c>
      <c r="E67" s="802" t="s">
        <v>739</v>
      </c>
    </row>
    <row r="68" spans="1:5" ht="90.75" thickBot="1" x14ac:dyDescent="0.3">
      <c r="A68" s="870"/>
      <c r="B68" s="871"/>
      <c r="C68" s="872" t="s">
        <v>740</v>
      </c>
      <c r="D68" s="873">
        <v>1502300</v>
      </c>
      <c r="E68" s="874" t="s">
        <v>739</v>
      </c>
    </row>
    <row r="69" spans="1:5" ht="60" x14ac:dyDescent="0.25">
      <c r="A69" s="853"/>
      <c r="B69" s="854" t="s">
        <v>741</v>
      </c>
      <c r="C69" s="875" t="s">
        <v>742</v>
      </c>
      <c r="D69" s="876">
        <v>1723000</v>
      </c>
      <c r="E69" s="877" t="s">
        <v>743</v>
      </c>
    </row>
    <row r="70" spans="1:5" ht="60" x14ac:dyDescent="0.25">
      <c r="A70" s="878"/>
      <c r="B70" s="879"/>
      <c r="C70" s="880" t="s">
        <v>744</v>
      </c>
      <c r="D70" s="796">
        <v>895000</v>
      </c>
      <c r="E70" s="797" t="s">
        <v>743</v>
      </c>
    </row>
    <row r="71" spans="1:5" ht="60" x14ac:dyDescent="0.25">
      <c r="A71" s="878"/>
      <c r="B71" s="879"/>
      <c r="C71" s="863" t="s">
        <v>745</v>
      </c>
      <c r="D71" s="796">
        <v>11500000</v>
      </c>
      <c r="E71" s="797" t="s">
        <v>746</v>
      </c>
    </row>
    <row r="72" spans="1:5" ht="60" x14ac:dyDescent="0.25">
      <c r="A72" s="878"/>
      <c r="B72" s="879"/>
      <c r="C72" s="863" t="s">
        <v>747</v>
      </c>
      <c r="D72" s="796">
        <v>478200</v>
      </c>
      <c r="E72" s="797" t="s">
        <v>746</v>
      </c>
    </row>
    <row r="73" spans="1:5" ht="28.5" x14ac:dyDescent="0.25">
      <c r="A73" s="878"/>
      <c r="B73" s="879" t="s">
        <v>748</v>
      </c>
      <c r="C73" s="880" t="s">
        <v>749</v>
      </c>
      <c r="D73" s="796">
        <v>2778650</v>
      </c>
      <c r="E73" s="881" t="s">
        <v>739</v>
      </c>
    </row>
    <row r="74" spans="1:5" ht="42.75" x14ac:dyDescent="0.25">
      <c r="A74" s="878"/>
      <c r="B74" s="879"/>
      <c r="C74" s="880" t="s">
        <v>750</v>
      </c>
      <c r="D74" s="796">
        <v>1500000</v>
      </c>
      <c r="E74" s="882"/>
    </row>
    <row r="75" spans="1:5" x14ac:dyDescent="0.25">
      <c r="A75" s="878"/>
      <c r="B75" s="879"/>
      <c r="C75" s="883" t="s">
        <v>751</v>
      </c>
      <c r="D75" s="796">
        <v>1650000</v>
      </c>
      <c r="E75" s="882"/>
    </row>
    <row r="76" spans="1:5" x14ac:dyDescent="0.25">
      <c r="A76" s="884"/>
      <c r="B76" s="879"/>
      <c r="C76" s="883"/>
      <c r="D76" s="796">
        <v>5500000</v>
      </c>
      <c r="E76" s="885"/>
    </row>
    <row r="77" spans="1:5" ht="15.75" thickBot="1" x14ac:dyDescent="0.3">
      <c r="A77" s="886" t="s">
        <v>752</v>
      </c>
      <c r="B77" s="887"/>
      <c r="C77" s="888" t="s">
        <v>686</v>
      </c>
      <c r="D77" s="889">
        <f>SUM(D58:D76)</f>
        <v>304131053.19999999</v>
      </c>
      <c r="E77" s="890"/>
    </row>
    <row r="79" spans="1:5" ht="15.75" thickBot="1" x14ac:dyDescent="0.3">
      <c r="A79" s="891" t="s">
        <v>753</v>
      </c>
      <c r="B79" s="891"/>
      <c r="C79" s="891"/>
      <c r="D79" s="891"/>
      <c r="E79" s="891"/>
    </row>
    <row r="80" spans="1:5" x14ac:dyDescent="0.25">
      <c r="A80" s="892" t="s">
        <v>646</v>
      </c>
      <c r="B80" s="812" t="s">
        <v>647</v>
      </c>
      <c r="C80" s="813" t="s">
        <v>648</v>
      </c>
      <c r="D80" s="812" t="s">
        <v>754</v>
      </c>
      <c r="E80" s="788" t="s">
        <v>650</v>
      </c>
    </row>
    <row r="81" spans="1:5" ht="15.75" thickBot="1" x14ac:dyDescent="0.3">
      <c r="A81" s="893"/>
      <c r="B81" s="814"/>
      <c r="C81" s="815"/>
      <c r="D81" s="814"/>
      <c r="E81" s="792"/>
    </row>
    <row r="82" spans="1:5" ht="48" customHeight="1" thickBot="1" x14ac:dyDescent="0.3">
      <c r="A82" s="894" t="s">
        <v>755</v>
      </c>
      <c r="B82" s="895" t="s">
        <v>756</v>
      </c>
      <c r="C82" s="896" t="s">
        <v>757</v>
      </c>
      <c r="D82" s="897">
        <v>19877000</v>
      </c>
      <c r="E82" s="898" t="s">
        <v>758</v>
      </c>
    </row>
    <row r="83" spans="1:5" ht="84.75" customHeight="1" thickBot="1" x14ac:dyDescent="0.3">
      <c r="A83" s="899"/>
      <c r="B83" s="900"/>
      <c r="C83" s="896" t="s">
        <v>759</v>
      </c>
      <c r="D83" s="897">
        <v>1256000</v>
      </c>
      <c r="E83" s="825"/>
    </row>
    <row r="84" spans="1:5" ht="86.25" thickBot="1" x14ac:dyDescent="0.3">
      <c r="A84" s="901"/>
      <c r="B84" s="902" t="s">
        <v>760</v>
      </c>
      <c r="C84" s="903" t="s">
        <v>761</v>
      </c>
      <c r="D84" s="897">
        <v>4567890</v>
      </c>
      <c r="E84" s="904"/>
    </row>
    <row r="85" spans="1:5" ht="16.5" thickTop="1" thickBot="1" x14ac:dyDescent="0.3">
      <c r="A85" s="905" t="s">
        <v>762</v>
      </c>
      <c r="B85" s="906"/>
      <c r="C85" s="907" t="s">
        <v>686</v>
      </c>
      <c r="D85" s="908">
        <f>SUM(D82:D84)</f>
        <v>25700890</v>
      </c>
      <c r="E85" s="909"/>
    </row>
    <row r="86" spans="1:5" ht="16.5" thickTop="1" thickBot="1" x14ac:dyDescent="0.3">
      <c r="A86" s="905" t="s">
        <v>763</v>
      </c>
      <c r="B86" s="906"/>
      <c r="C86" s="907" t="s">
        <v>686</v>
      </c>
      <c r="D86" s="908">
        <f>+D85+D77+D53+D31</f>
        <v>722442084.20000005</v>
      </c>
      <c r="E86" s="909"/>
    </row>
    <row r="87" spans="1:5" ht="15.75" thickTop="1" x14ac:dyDescent="0.25"/>
  </sheetData>
  <mergeCells count="65">
    <mergeCell ref="A82:A84"/>
    <mergeCell ref="B82:B83"/>
    <mergeCell ref="E82:E84"/>
    <mergeCell ref="A85:B85"/>
    <mergeCell ref="A86:B86"/>
    <mergeCell ref="A77:B77"/>
    <mergeCell ref="A79:E79"/>
    <mergeCell ref="A80:A81"/>
    <mergeCell ref="B80:B81"/>
    <mergeCell ref="C80:C81"/>
    <mergeCell ref="D80:D81"/>
    <mergeCell ref="E80:E81"/>
    <mergeCell ref="A58:A68"/>
    <mergeCell ref="B58:B62"/>
    <mergeCell ref="E58:E59"/>
    <mergeCell ref="B63:B64"/>
    <mergeCell ref="B65:B68"/>
    <mergeCell ref="A69:A75"/>
    <mergeCell ref="B69:B72"/>
    <mergeCell ref="B73:B76"/>
    <mergeCell ref="E73:E76"/>
    <mergeCell ref="C75:C76"/>
    <mergeCell ref="A50:A52"/>
    <mergeCell ref="B50:B52"/>
    <mergeCell ref="E50:E52"/>
    <mergeCell ref="A53:B53"/>
    <mergeCell ref="A55:E55"/>
    <mergeCell ref="A56:A57"/>
    <mergeCell ref="B56:B57"/>
    <mergeCell ref="C56:C57"/>
    <mergeCell ref="D56:D57"/>
    <mergeCell ref="E56:E57"/>
    <mergeCell ref="A36:A49"/>
    <mergeCell ref="B36:B38"/>
    <mergeCell ref="E36:E38"/>
    <mergeCell ref="B39:B41"/>
    <mergeCell ref="E39:E40"/>
    <mergeCell ref="B43:B45"/>
    <mergeCell ref="E43:E45"/>
    <mergeCell ref="B46:B49"/>
    <mergeCell ref="E46:E48"/>
    <mergeCell ref="A33:E33"/>
    <mergeCell ref="A34:A35"/>
    <mergeCell ref="B34:B35"/>
    <mergeCell ref="C34:C35"/>
    <mergeCell ref="D34:D35"/>
    <mergeCell ref="E34:E35"/>
    <mergeCell ref="A10:A22"/>
    <mergeCell ref="B10:B16"/>
    <mergeCell ref="B17:B22"/>
    <mergeCell ref="A23:A29"/>
    <mergeCell ref="B23:B28"/>
    <mergeCell ref="A31:B31"/>
    <mergeCell ref="A7:E7"/>
    <mergeCell ref="A8:A9"/>
    <mergeCell ref="B8:B9"/>
    <mergeCell ref="C8:C9"/>
    <mergeCell ref="D8:D9"/>
    <mergeCell ref="E8:E9"/>
    <mergeCell ref="A1:E1"/>
    <mergeCell ref="A2:E2"/>
    <mergeCell ref="A3:E3"/>
    <mergeCell ref="A4:E4"/>
    <mergeCell ref="A5:E5"/>
    <mergeCell ref="A6:E6"/>
  </mergeCells>
  <pageMargins left="0.70866141732283472" right="0.70866141732283472" top="0.35433070866141736" bottom="0.74803149606299213" header="0.31496062992125984" footer="0.31496062992125984"/>
  <pageSetup scale="64"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9" sqref="F19"/>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Matriz No Violencia </vt:lpstr>
      <vt:lpstr>DDESC</vt:lpstr>
      <vt:lpstr>Programas</vt:lpstr>
      <vt:lpstr>OBJ Reslt A01 </vt:lpstr>
      <vt:lpstr>Hoja1</vt:lpstr>
      <vt:lpstr>DDESC!Área_de_impresión</vt:lpstr>
      <vt:lpstr>'Matriz No Violencia '!Área_de_impresión</vt:lpstr>
      <vt:lpstr>'OBJ Reslt A01 '!Área_de_impresión</vt:lpstr>
      <vt:lpstr>Programas!Área_de_impresión</vt:lpstr>
      <vt:lpstr>Programas!Títulos_a_imprimir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Mirquella Ogando</dc:creator>
  <cp:lastModifiedBy>Milagros Moreno</cp:lastModifiedBy>
  <dcterms:created xsi:type="dcterms:W3CDTF">2017-03-24T16:06:22Z</dcterms:created>
  <dcterms:modified xsi:type="dcterms:W3CDTF">2017-07-05T15:44:39Z</dcterms:modified>
</cp:coreProperties>
</file>