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1-2022\2022\"/>
    </mc:Choice>
  </mc:AlternateContent>
  <bookViews>
    <workbookView xWindow="0" yWindow="0" windowWidth="23040" windowHeight="8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1" l="1"/>
  <c r="K88" i="1"/>
  <c r="L76" i="1"/>
  <c r="K76" i="1"/>
  <c r="L11" i="1"/>
  <c r="K11" i="1"/>
  <c r="L39" i="1"/>
  <c r="L38" i="1"/>
  <c r="K38" i="1"/>
  <c r="L14" i="1"/>
  <c r="L15" i="1"/>
  <c r="L16" i="1"/>
  <c r="L17" i="1"/>
  <c r="L13" i="1"/>
  <c r="L12" i="1"/>
  <c r="L19" i="1"/>
  <c r="L20" i="1"/>
  <c r="L21" i="1"/>
  <c r="L22" i="1"/>
  <c r="L23" i="1"/>
  <c r="L24" i="1"/>
  <c r="L25" i="1"/>
  <c r="L26" i="1"/>
  <c r="L27" i="1"/>
  <c r="L18" i="1"/>
  <c r="L28" i="1"/>
  <c r="L30" i="1"/>
  <c r="L31" i="1"/>
  <c r="L32" i="1"/>
  <c r="L33" i="1"/>
  <c r="L34" i="1"/>
  <c r="L35" i="1"/>
  <c r="L36" i="1"/>
  <c r="L37" i="1"/>
  <c r="L29" i="1"/>
  <c r="L40" i="1"/>
  <c r="L41" i="1"/>
  <c r="L42" i="1"/>
  <c r="L43" i="1"/>
  <c r="L44" i="1"/>
  <c r="L45" i="1"/>
  <c r="L65" i="1"/>
  <c r="L55" i="1"/>
  <c r="L56" i="1"/>
  <c r="L57" i="1"/>
  <c r="L58" i="1"/>
  <c r="L59" i="1"/>
  <c r="L60" i="1"/>
  <c r="L61" i="1"/>
  <c r="L62" i="1"/>
  <c r="L63" i="1"/>
  <c r="L54" i="1"/>
  <c r="K54" i="1"/>
  <c r="K28" i="1"/>
  <c r="K18" i="1"/>
  <c r="K12" i="1"/>
  <c r="J28" i="1" l="1"/>
  <c r="J54" i="1"/>
  <c r="J46" i="1"/>
  <c r="J38" i="1"/>
  <c r="L64" i="1"/>
  <c r="J12" i="1"/>
  <c r="J64" i="1"/>
  <c r="J18" i="1"/>
  <c r="J76" i="1" l="1"/>
  <c r="J11" i="1"/>
  <c r="I88" i="1"/>
  <c r="I11" i="1"/>
  <c r="I76" i="1"/>
  <c r="I54" i="1"/>
  <c r="I38" i="1"/>
  <c r="I28" i="1"/>
  <c r="I18" i="1"/>
  <c r="J88" i="1" l="1"/>
  <c r="H54" i="1"/>
  <c r="H38" i="1"/>
  <c r="H28" i="1"/>
  <c r="H18" i="1"/>
  <c r="H12" i="1"/>
  <c r="H11" i="1" l="1"/>
  <c r="H76" i="1"/>
  <c r="H88" i="1" s="1"/>
  <c r="G38" i="1" l="1"/>
  <c r="G28" i="1"/>
  <c r="G18" i="1"/>
  <c r="G12" i="1"/>
  <c r="G76" i="1" l="1"/>
  <c r="G88" i="1" s="1"/>
  <c r="G11" i="1"/>
  <c r="D28" i="1"/>
  <c r="F54" i="1"/>
  <c r="F18" i="1"/>
  <c r="F38" i="1"/>
  <c r="F28" i="1"/>
  <c r="F12" i="1"/>
  <c r="F76" i="1" l="1"/>
  <c r="F88" i="1" s="1"/>
  <c r="F11" i="1"/>
  <c r="D64" i="1"/>
  <c r="D54" i="1"/>
  <c r="D38" i="1"/>
  <c r="D18" i="1"/>
  <c r="D12" i="1"/>
  <c r="D11" i="1" l="1"/>
  <c r="D76" i="1"/>
  <c r="D86" i="1" s="1"/>
  <c r="D88" i="1" s="1"/>
  <c r="E18" i="1"/>
  <c r="E38" i="1"/>
  <c r="E12" i="1"/>
  <c r="E11" i="1" l="1"/>
  <c r="E76" i="1"/>
  <c r="C64" i="1"/>
  <c r="C54" i="1"/>
  <c r="C38" i="1"/>
  <c r="C28" i="1"/>
  <c r="C18" i="1"/>
  <c r="C12" i="1"/>
  <c r="E88" i="1" l="1"/>
  <c r="C11" i="1"/>
  <c r="C76" i="1"/>
  <c r="C86" i="1" s="1"/>
  <c r="C88" i="1" s="1"/>
  <c r="I12" i="1" l="1"/>
</calcChain>
</file>

<file path=xl/sharedStrings.xml><?xml version="1.0" encoding="utf-8"?>
<sst xmlns="http://schemas.openxmlformats.org/spreadsheetml/2006/main" count="103" uniqueCount="103">
  <si>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</si>
  <si>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</si>
  <si>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</si>
  <si>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</si>
  <si>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</si>
  <si>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</si>
  <si>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</si>
  <si>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</si>
  <si>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</si>
  <si>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</si>
  <si>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</si>
  <si>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</si>
  <si>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</si>
  <si>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</si>
  <si>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</si>
  <si>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</si>
  <si>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</si>
  <si>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</si>
  <si>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</si>
  <si>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</si>
  <si>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</si>
  <si>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</si>
  <si>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</si>
  <si>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</si>
  <si>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</si>
  <si>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</si>
  <si>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</si>
  <si>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</si>
  <si>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</si>
  <si>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</si>
  <si>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</si>
  <si>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</si>
  <si>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</si>
  <si>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</si>
  <si>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</si>
  <si>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</si>
  <si>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</si>
  <si>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</si>
  <si>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</si>
  <si>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</si>
  <si>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</si>
  <si>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</si>
  <si>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</si>
  <si>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</si>
  <si>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</si>
  <si>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</si>
  <si>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</si>
  <si>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</si>
  <si>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</si>
  <si>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</si>
  <si>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</si>
  <si>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</si>
  <si>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</si>
  <si>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</si>
  <si>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</si>
  <si>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</si>
  <si>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</si>
  <si>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</si>
  <si>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</si>
  <si>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</si>
  <si>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</si>
  <si>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</si>
  <si>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</si>
  <si>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</si>
  <si>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</si>
  <si>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</si>
  <si>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</si>
  <si>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</si>
  <si>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</si>
  <si>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</si>
  <si>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</si>
  <si>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</si>
  <si>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</si>
  <si>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</si>
  <si>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</si>
  <si>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</si>
  <si>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</si>
  <si>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</si>
  <si>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</si>
  <si>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</si>
  <si>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</si>
  <si>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</si>
  <si>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Encargada presupuesto</t>
  </si>
  <si>
    <t>Director Financiero</t>
  </si>
  <si>
    <t>Feliz de Jesus Ramirez</t>
  </si>
  <si>
    <t>AÑO 2022</t>
  </si>
  <si>
    <t>PRESUPUESTO APROBADO  2022</t>
  </si>
  <si>
    <t>PRESUPUESTO MODIFICADO</t>
  </si>
  <si>
    <t xml:space="preserve"> ENERO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</si>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</sst>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Levenim MT"/>
      <charset val="177"/>
    </font>
    <font>
      <b/>
      <sz val="12"/>
      <color theme="1"/>
      <name val="Levenim MT"/>
      <charset val="177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theme="1"/>
      <name val="Levenim MT"/>
      <charset val="177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indexed="8"/>
      <name val="Bodoni MT Black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2"/>
      <color indexed="8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0" xfId="0" applyBorder="1"/>
    <xf numFmtId="43" fontId="2" fillId="2" borderId="1" xfId="0" applyNumberFormat="1" applyFont="1" applyFill="1" applyBorder="1"/>
    <xf numFmtId="43" fontId="2" fillId="2" borderId="1" xfId="1" applyFont="1" applyFill="1" applyBorder="1"/>
    <xf numFmtId="0" fontId="10" fillId="3" borderId="1" xfId="0" applyFont="1" applyFill="1" applyBorder="1" applyAlignment="1">
      <alignment horizontal="left" vertical="center" wrapText="1"/>
    </xf>
    <xf numFmtId="43" fontId="7" fillId="2" borderId="1" xfId="1" applyFont="1" applyFill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/>
    <xf numFmtId="43" fontId="7" fillId="4" borderId="1" xfId="1" applyFont="1" applyFill="1" applyBorder="1" applyAlignment="1">
      <alignment horizontal="right" wrapText="1"/>
    </xf>
    <xf numFmtId="43" fontId="8" fillId="2" borderId="1" xfId="1" applyFont="1" applyFill="1" applyBorder="1" applyAlignment="1">
      <alignment horizontal="right" wrapText="1"/>
    </xf>
    <xf numFmtId="43" fontId="2" fillId="0" borderId="1" xfId="1" applyFont="1" applyBorder="1"/>
    <xf numFmtId="0" fontId="2" fillId="2" borderId="1" xfId="0" applyFont="1" applyFill="1" applyBorder="1"/>
    <xf numFmtId="0" fontId="10" fillId="0" borderId="1" xfId="0" applyFont="1" applyBorder="1" applyAlignment="1">
      <alignment wrapText="1"/>
    </xf>
    <xf numFmtId="0" fontId="2" fillId="0" borderId="1" xfId="0" applyFont="1" applyBorder="1"/>
    <xf numFmtId="4" fontId="5" fillId="4" borderId="2" xfId="0" applyNumberFormat="1" applyFont="1" applyFill="1" applyBorder="1" applyAlignment="1">
      <alignment horizontal="left" vertical="center" wrapText="1"/>
    </xf>
    <xf numFmtId="4" fontId="4" fillId="4" borderId="2" xfId="1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43" fontId="15" fillId="2" borderId="1" xfId="1" applyFont="1" applyFill="1" applyBorder="1" applyAlignment="1">
      <alignment horizontal="right" wrapText="1"/>
    </xf>
    <xf numFmtId="43" fontId="16" fillId="2" borderId="1" xfId="1" applyFont="1" applyFill="1" applyBorder="1"/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43" fontId="2" fillId="4" borderId="1" xfId="1" applyFont="1" applyFill="1" applyBorder="1"/>
    <xf numFmtId="43" fontId="2" fillId="4" borderId="1" xfId="0" applyNumberFormat="1" applyFont="1" applyFill="1" applyBorder="1"/>
    <xf numFmtId="0" fontId="6" fillId="0" borderId="0" xfId="0" applyFont="1" applyAlignment="1">
      <alignment horizontal="center"/>
    </xf>
    <xf numFmtId="0" fontId="14" fillId="0" borderId="0" xfId="2" applyFont="1" applyFill="1" applyAlignment="1" applyProtection="1">
      <alignment horizontal="center" wrapText="1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4" fontId="9" fillId="5" borderId="1" xfId="0" applyNumberFormat="1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868680</xdr:colOff>
      <xdr:row>0</xdr:row>
      <xdr:rowOff>0</xdr:rowOff>
    </xdr:from>
    <xdr:to>
      <xdr:col>6</xdr:col>
      <xdr:colOff>1216660</xdr:colOff>
      <xdr:row>5</xdr:row>
      <xdr:rowOff>99060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1767840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00"/>
  <sheetViews>
    <sheetView tabSelected="1" topLeftCell="A10" zoomScaleNormal="100" workbookViewId="0">
      <selection activeCell="M30" sqref="M30"/>
    </sheetView>
  </sheetViews>
  <sheetFormatPr baseColWidth="10" defaultRowHeight="14.4" x14ac:dyDescent="0.3"/>
  <cols>
    <col min="1" max="1" width="1.109375" customWidth="1"/>
    <col min="2" max="2" width="27.5546875" customWidth="1"/>
    <col min="3" max="3" width="20.6640625" customWidth="1"/>
    <col min="4" max="4" width="24.44140625" customWidth="1"/>
    <col min="5" max="5" width="21.88671875" customWidth="1"/>
    <col min="6" max="6" width="20.6640625" customWidth="1"/>
    <col min="7" max="7" width="19.109375" customWidth="1"/>
    <col min="8" max="8" width="21" customWidth="1"/>
    <col min="9" max="11" width="20.44140625" customWidth="1"/>
    <col min="12" max="12" width="21.88671875" customWidth="1"/>
    <col min="13" max="13" width="20.5546875" customWidth="1"/>
  </cols>
  <sheetData>
    <row r="6" spans="1:12" ht="26.4" customHeight="1" x14ac:dyDescent="0.35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" customHeight="1" x14ac:dyDescent="0.3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5.6" x14ac:dyDescent="0.3">
      <c r="A8" s="38" t="s">
        <v>85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8" customHeight="1" x14ac:dyDescent="0.3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45.6" customHeight="1" x14ac:dyDescent="0.4">
      <c r="B10" s="41" t="s">
        <v>3</v>
      </c>
      <c r="C10" s="33" t="s">
        <v>86</v>
      </c>
      <c r="D10" s="33" t="s">
        <v>87</v>
      </c>
      <c r="E10" s="34" t="s">
        <v>88</v>
      </c>
      <c r="F10" s="34" t="s">
        <v>97</v>
      </c>
      <c r="G10" s="34" t="s">
        <v>98</v>
      </c>
      <c r="H10" s="34" t="s">
        <v>99</v>
      </c>
      <c r="I10" s="34" t="s">
        <v>100</v>
      </c>
      <c r="J10" s="34" t="s">
        <v>101</v>
      </c>
      <c r="K10" s="34" t="s">
        <v>102</v>
      </c>
      <c r="L10" s="35" t="s">
        <v>89</v>
      </c>
    </row>
    <row r="11" spans="1:12" ht="17.399999999999999" x14ac:dyDescent="0.45">
      <c r="B11" s="19" t="s">
        <v>4</v>
      </c>
      <c r="C11" s="20">
        <f t="shared" ref="C11:J11" si="0">C12+C18+C28+C38+C46+C54+C64+C69+C72</f>
        <v>1180917122</v>
      </c>
      <c r="D11" s="20">
        <f t="shared" si="0"/>
        <v>1300437893.8099999</v>
      </c>
      <c r="E11" s="20">
        <f t="shared" si="0"/>
        <v>67154539.479999989</v>
      </c>
      <c r="F11" s="20">
        <f t="shared" si="0"/>
        <v>67916121.74000001</v>
      </c>
      <c r="G11" s="20">
        <f t="shared" si="0"/>
        <v>87221999.830000013</v>
      </c>
      <c r="H11" s="20">
        <f t="shared" si="0"/>
        <v>111506005.08</v>
      </c>
      <c r="I11" s="20">
        <f t="shared" si="0"/>
        <v>80279753.270000011</v>
      </c>
      <c r="J11" s="20">
        <f t="shared" si="0"/>
        <v>104281975.42000002</v>
      </c>
      <c r="K11" s="20">
        <f>+K12+K18+K28+K38+K46+K54+K64+K69+K72</f>
        <v>91103690.269999996</v>
      </c>
      <c r="L11" s="20">
        <f>SUM(E11:K11)</f>
        <v>609464085.09000003</v>
      </c>
    </row>
    <row r="12" spans="1:12" ht="31.2" x14ac:dyDescent="0.3">
      <c r="B12" s="26" t="s">
        <v>5</v>
      </c>
      <c r="C12" s="6">
        <f t="shared" ref="C12:H12" si="1">SUM(C13:C17)</f>
        <v>428451529</v>
      </c>
      <c r="D12" s="6">
        <f t="shared" si="1"/>
        <v>428451529</v>
      </c>
      <c r="E12" s="3">
        <f t="shared" si="1"/>
        <v>28643000.549999997</v>
      </c>
      <c r="F12" s="3">
        <f t="shared" si="1"/>
        <v>28299624.66</v>
      </c>
      <c r="G12" s="3">
        <f t="shared" si="1"/>
        <v>30877018.490000002</v>
      </c>
      <c r="H12" s="3">
        <f t="shared" si="1"/>
        <v>28102607.149999999</v>
      </c>
      <c r="I12" s="3">
        <f>SUM(I13:I17)</f>
        <v>31199521.420000002</v>
      </c>
      <c r="J12" s="3">
        <f>SUM(J13:J17)</f>
        <v>48851349.649999999</v>
      </c>
      <c r="K12" s="3">
        <f>SUM(K13:K17)</f>
        <v>29976384.329999998</v>
      </c>
      <c r="L12" s="3">
        <f>SUM(E12:K12)</f>
        <v>225949506.25</v>
      </c>
    </row>
    <row r="13" spans="1:12" ht="22.2" customHeight="1" x14ac:dyDescent="0.3">
      <c r="B13" s="27" t="s">
        <v>6</v>
      </c>
      <c r="C13" s="13">
        <v>338540033</v>
      </c>
      <c r="D13" s="13">
        <v>338540033</v>
      </c>
      <c r="E13" s="15">
        <v>24494920.399999999</v>
      </c>
      <c r="F13" s="15">
        <v>24248333.73</v>
      </c>
      <c r="G13" s="15">
        <v>26757416.190000001</v>
      </c>
      <c r="H13" s="15">
        <v>24045933.73</v>
      </c>
      <c r="I13" s="15">
        <v>26751641.5</v>
      </c>
      <c r="J13" s="15">
        <v>25397138.52</v>
      </c>
      <c r="K13" s="15">
        <v>24537177.32</v>
      </c>
      <c r="L13" s="15">
        <f>SUM(E13:K13)</f>
        <v>176232561.38999999</v>
      </c>
    </row>
    <row r="14" spans="1:12" ht="26.4" customHeight="1" x14ac:dyDescent="0.3">
      <c r="B14" s="27" t="s">
        <v>7</v>
      </c>
      <c r="C14" s="13">
        <v>42152396</v>
      </c>
      <c r="D14" s="13">
        <v>42152396</v>
      </c>
      <c r="E14" s="15">
        <v>487500</v>
      </c>
      <c r="F14" s="15">
        <v>429000</v>
      </c>
      <c r="G14" s="15">
        <v>475000</v>
      </c>
      <c r="H14" s="15">
        <v>465000</v>
      </c>
      <c r="I14" s="15">
        <v>453000</v>
      </c>
      <c r="J14" s="15">
        <v>19691311.859999999</v>
      </c>
      <c r="K14" s="15">
        <v>1780863.88</v>
      </c>
      <c r="L14" s="15">
        <f t="shared" ref="L14:L17" si="2">SUM(E14:K14)</f>
        <v>23781675.739999998</v>
      </c>
    </row>
    <row r="15" spans="1:12" ht="28.8" x14ac:dyDescent="0.3">
      <c r="B15" s="27" t="s">
        <v>8</v>
      </c>
      <c r="C15" s="13">
        <v>250000</v>
      </c>
      <c r="D15" s="13">
        <v>250000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f t="shared" si="2"/>
        <v>0</v>
      </c>
    </row>
    <row r="16" spans="1:12" ht="28.8" x14ac:dyDescent="0.3">
      <c r="B16" s="27" t="s">
        <v>9</v>
      </c>
      <c r="C16" s="13">
        <v>0</v>
      </c>
      <c r="D16" s="13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f t="shared" si="2"/>
        <v>0</v>
      </c>
    </row>
    <row r="17" spans="2:12" ht="28.8" x14ac:dyDescent="0.3">
      <c r="B17" s="27" t="s">
        <v>10</v>
      </c>
      <c r="C17" s="13">
        <v>47509100</v>
      </c>
      <c r="D17" s="13">
        <v>47509100</v>
      </c>
      <c r="E17" s="15">
        <v>3660580.15</v>
      </c>
      <c r="F17" s="15">
        <v>3622290.93</v>
      </c>
      <c r="G17" s="15">
        <v>3644602.3</v>
      </c>
      <c r="H17" s="15">
        <v>3591673.42</v>
      </c>
      <c r="I17" s="15">
        <v>3994879.92</v>
      </c>
      <c r="J17" s="15">
        <v>3762899.27</v>
      </c>
      <c r="K17" s="15">
        <v>3658343.13</v>
      </c>
      <c r="L17" s="15">
        <f t="shared" si="2"/>
        <v>25935269.119999997</v>
      </c>
    </row>
    <row r="18" spans="2:12" ht="28.8" x14ac:dyDescent="0.3">
      <c r="B18" s="25" t="s">
        <v>11</v>
      </c>
      <c r="C18" s="6">
        <f>C19+C20+C21+C22+C23+C24+C25+C26+C27</f>
        <v>225029054</v>
      </c>
      <c r="D18" s="6">
        <f>D19+D20+D21+D22+D23+D24+D25+D26+D27</f>
        <v>267947447</v>
      </c>
      <c r="E18" s="3">
        <f t="shared" ref="E18:J18" si="3">SUM(E19:E27)</f>
        <v>4168827.65</v>
      </c>
      <c r="F18" s="3">
        <f t="shared" si="3"/>
        <v>5537819.0700000003</v>
      </c>
      <c r="G18" s="3">
        <f t="shared" si="3"/>
        <v>9445614.6100000013</v>
      </c>
      <c r="H18" s="3">
        <f t="shared" si="3"/>
        <v>11168135.43</v>
      </c>
      <c r="I18" s="3">
        <f t="shared" si="3"/>
        <v>11180937.560000001</v>
      </c>
      <c r="J18" s="3">
        <f t="shared" si="3"/>
        <v>8230987.0300000003</v>
      </c>
      <c r="K18" s="3">
        <f>SUM(K19:K27)</f>
        <v>8835918.8900000006</v>
      </c>
      <c r="L18" s="3">
        <f>SUM(E18:K18)</f>
        <v>58568240.240000002</v>
      </c>
    </row>
    <row r="19" spans="2:12" x14ac:dyDescent="0.3">
      <c r="B19" s="27" t="s">
        <v>12</v>
      </c>
      <c r="C19" s="13">
        <v>27525000</v>
      </c>
      <c r="D19" s="13">
        <v>27525000</v>
      </c>
      <c r="E19" s="15">
        <v>2591028.2599999998</v>
      </c>
      <c r="F19" s="15">
        <v>2561569.69</v>
      </c>
      <c r="G19" s="15">
        <v>2512324.83</v>
      </c>
      <c r="H19" s="15">
        <v>2969583.85</v>
      </c>
      <c r="I19" s="15">
        <v>2588050.59</v>
      </c>
      <c r="J19" s="15">
        <v>2716169.73</v>
      </c>
      <c r="K19" s="15">
        <v>3128500.89</v>
      </c>
      <c r="L19" s="37">
        <f>SUM(E19:K19)</f>
        <v>19067227.84</v>
      </c>
    </row>
    <row r="20" spans="2:12" ht="43.2" x14ac:dyDescent="0.3">
      <c r="B20" s="27" t="s">
        <v>13</v>
      </c>
      <c r="C20" s="13">
        <v>24553100</v>
      </c>
      <c r="D20" s="13">
        <v>31341493</v>
      </c>
      <c r="E20" s="15">
        <v>0</v>
      </c>
      <c r="F20" s="15">
        <v>60180</v>
      </c>
      <c r="G20" s="15">
        <v>274721.7</v>
      </c>
      <c r="H20" s="15">
        <v>2483088.04</v>
      </c>
      <c r="I20" s="15">
        <v>0</v>
      </c>
      <c r="J20" s="15">
        <v>194009.7</v>
      </c>
      <c r="K20" s="15">
        <v>1039609.68</v>
      </c>
      <c r="L20" s="37">
        <f t="shared" ref="L20:L27" si="4">SUM(E20:K20)</f>
        <v>4051609.1200000006</v>
      </c>
    </row>
    <row r="21" spans="2:12" x14ac:dyDescent="0.3">
      <c r="B21" s="27" t="s">
        <v>14</v>
      </c>
      <c r="C21" s="13">
        <v>9765000</v>
      </c>
      <c r="D21" s="13">
        <v>9965000</v>
      </c>
      <c r="E21" s="15">
        <v>0</v>
      </c>
      <c r="F21" s="15">
        <v>0</v>
      </c>
      <c r="G21" s="15">
        <v>0</v>
      </c>
      <c r="H21" s="15">
        <v>189779</v>
      </c>
      <c r="I21" s="15">
        <v>82184</v>
      </c>
      <c r="J21" s="15">
        <v>279210</v>
      </c>
      <c r="K21" s="15">
        <v>84060</v>
      </c>
      <c r="L21" s="37">
        <f t="shared" si="4"/>
        <v>635233</v>
      </c>
    </row>
    <row r="22" spans="2:12" ht="28.8" x14ac:dyDescent="0.3">
      <c r="B22" s="27" t="s">
        <v>15</v>
      </c>
      <c r="C22" s="13">
        <v>6100000</v>
      </c>
      <c r="D22" s="13">
        <v>6200000</v>
      </c>
      <c r="E22" s="15">
        <v>0</v>
      </c>
      <c r="F22" s="15">
        <v>0</v>
      </c>
      <c r="G22" s="15">
        <v>0</v>
      </c>
      <c r="H22" s="15">
        <v>1000</v>
      </c>
      <c r="I22" s="15">
        <v>0</v>
      </c>
      <c r="J22" s="15">
        <v>0</v>
      </c>
      <c r="K22" s="15">
        <v>0</v>
      </c>
      <c r="L22" s="37">
        <f t="shared" si="4"/>
        <v>1000</v>
      </c>
    </row>
    <row r="23" spans="2:12" x14ac:dyDescent="0.3">
      <c r="B23" s="27" t="s">
        <v>16</v>
      </c>
      <c r="C23" s="13">
        <v>29520000</v>
      </c>
      <c r="D23" s="13">
        <v>32500000</v>
      </c>
      <c r="E23" s="15">
        <v>988333.76</v>
      </c>
      <c r="F23" s="15">
        <v>2148555.2200000002</v>
      </c>
      <c r="G23" s="15">
        <v>1921080.03</v>
      </c>
      <c r="H23" s="15">
        <v>1912299.66</v>
      </c>
      <c r="I23" s="15">
        <v>1867770.35</v>
      </c>
      <c r="J23" s="15">
        <v>2684524.54</v>
      </c>
      <c r="K23" s="15">
        <v>1719424.15</v>
      </c>
      <c r="L23" s="37">
        <f t="shared" si="4"/>
        <v>13241987.710000003</v>
      </c>
    </row>
    <row r="24" spans="2:12" x14ac:dyDescent="0.3">
      <c r="B24" s="27" t="s">
        <v>17</v>
      </c>
      <c r="C24" s="13">
        <v>3450000</v>
      </c>
      <c r="D24" s="13">
        <v>3450000</v>
      </c>
      <c r="E24" s="15">
        <v>145738.43</v>
      </c>
      <c r="F24" s="15">
        <v>145482.28</v>
      </c>
      <c r="G24" s="15">
        <v>163708.38</v>
      </c>
      <c r="H24" s="15">
        <v>160361.76</v>
      </c>
      <c r="I24" s="15">
        <v>165965.23000000001</v>
      </c>
      <c r="J24" s="15">
        <v>181579.67</v>
      </c>
      <c r="K24" s="15">
        <v>167555.45000000001</v>
      </c>
      <c r="L24" s="37">
        <f t="shared" si="4"/>
        <v>1130391.2</v>
      </c>
    </row>
    <row r="25" spans="2:12" ht="57.6" x14ac:dyDescent="0.3">
      <c r="B25" s="27" t="s">
        <v>18</v>
      </c>
      <c r="C25" s="13">
        <v>8950000</v>
      </c>
      <c r="D25" s="13">
        <v>18850000</v>
      </c>
      <c r="E25" s="15">
        <v>0</v>
      </c>
      <c r="F25" s="15">
        <v>116966.88</v>
      </c>
      <c r="G25" s="15">
        <v>281844.28999999998</v>
      </c>
      <c r="H25" s="15">
        <v>1085644.24</v>
      </c>
      <c r="I25" s="15">
        <v>88848.54</v>
      </c>
      <c r="J25" s="15">
        <v>299638.06</v>
      </c>
      <c r="K25" s="15">
        <v>493977.23</v>
      </c>
      <c r="L25" s="37">
        <f t="shared" si="4"/>
        <v>2366919.2400000002</v>
      </c>
    </row>
    <row r="26" spans="2:12" ht="43.2" x14ac:dyDescent="0.3">
      <c r="B26" s="27" t="s">
        <v>19</v>
      </c>
      <c r="C26" s="13">
        <v>85130750</v>
      </c>
      <c r="D26" s="13">
        <v>105980750</v>
      </c>
      <c r="E26" s="15">
        <v>0</v>
      </c>
      <c r="F26" s="15">
        <v>389400</v>
      </c>
      <c r="G26" s="15">
        <v>2082576.66</v>
      </c>
      <c r="H26" s="15">
        <v>751978.18</v>
      </c>
      <c r="I26" s="15">
        <v>4560429</v>
      </c>
      <c r="J26" s="15">
        <v>632614.03</v>
      </c>
      <c r="K26" s="15">
        <v>974474.03</v>
      </c>
      <c r="L26" s="37">
        <f t="shared" si="4"/>
        <v>9391471.8999999985</v>
      </c>
    </row>
    <row r="27" spans="2:12" ht="43.2" x14ac:dyDescent="0.3">
      <c r="B27" s="27" t="s">
        <v>20</v>
      </c>
      <c r="C27" s="13">
        <v>30035204</v>
      </c>
      <c r="D27" s="13">
        <v>32135204</v>
      </c>
      <c r="E27" s="15">
        <v>443727.2</v>
      </c>
      <c r="F27" s="15">
        <v>115665</v>
      </c>
      <c r="G27" s="15">
        <v>2209358.7200000002</v>
      </c>
      <c r="H27" s="15">
        <v>1614400.7</v>
      </c>
      <c r="I27" s="15">
        <v>1827689.85</v>
      </c>
      <c r="J27" s="15">
        <v>1243241.3</v>
      </c>
      <c r="K27" s="15">
        <v>1228317.46</v>
      </c>
      <c r="L27" s="37">
        <f t="shared" si="4"/>
        <v>8682400.2300000004</v>
      </c>
    </row>
    <row r="28" spans="2:12" ht="28.8" x14ac:dyDescent="0.3">
      <c r="B28" s="28" t="s">
        <v>21</v>
      </c>
      <c r="C28" s="23">
        <f>SUM(C29:C37)</f>
        <v>71462934</v>
      </c>
      <c r="D28" s="23">
        <f>SUM(D29:D37)</f>
        <v>60620933</v>
      </c>
      <c r="E28" s="24">
        <v>0</v>
      </c>
      <c r="F28" s="24">
        <f t="shared" ref="F28:L28" si="5">SUM(F29:F37)</f>
        <v>189961.13</v>
      </c>
      <c r="G28" s="24">
        <f t="shared" si="5"/>
        <v>1359533.52</v>
      </c>
      <c r="H28" s="24">
        <f t="shared" si="5"/>
        <v>793299.88</v>
      </c>
      <c r="I28" s="24">
        <f t="shared" si="5"/>
        <v>952028.42</v>
      </c>
      <c r="J28" s="24">
        <f t="shared" si="5"/>
        <v>5842255.7200000007</v>
      </c>
      <c r="K28" s="24">
        <f t="shared" si="5"/>
        <v>1965582.0299999998</v>
      </c>
      <c r="L28" s="24">
        <f t="shared" si="5"/>
        <v>11102660.699999999</v>
      </c>
    </row>
    <row r="29" spans="2:12" ht="43.2" x14ac:dyDescent="0.3">
      <c r="B29" s="27" t="s">
        <v>22</v>
      </c>
      <c r="C29" s="13">
        <v>2581000</v>
      </c>
      <c r="D29" s="13">
        <v>3187000</v>
      </c>
      <c r="E29" s="15">
        <v>0</v>
      </c>
      <c r="F29" s="15">
        <v>0</v>
      </c>
      <c r="G29" s="15">
        <v>49023.42</v>
      </c>
      <c r="H29" s="15">
        <v>205022.52</v>
      </c>
      <c r="I29" s="15">
        <v>81429</v>
      </c>
      <c r="J29" s="15">
        <v>97756.88</v>
      </c>
      <c r="K29" s="15">
        <v>67692.22</v>
      </c>
      <c r="L29" s="15">
        <f>SUM(E29:K29)</f>
        <v>500924.04000000004</v>
      </c>
    </row>
    <row r="30" spans="2:12" x14ac:dyDescent="0.3">
      <c r="B30" s="27" t="s">
        <v>23</v>
      </c>
      <c r="C30" s="13">
        <v>5439034</v>
      </c>
      <c r="D30" s="13">
        <v>3939034</v>
      </c>
      <c r="E30" s="15">
        <v>0</v>
      </c>
      <c r="F30" s="15">
        <v>0</v>
      </c>
      <c r="G30" s="15">
        <v>0</v>
      </c>
      <c r="H30" s="15">
        <v>0</v>
      </c>
      <c r="I30" s="15">
        <v>375</v>
      </c>
      <c r="J30" s="15">
        <v>236179.95</v>
      </c>
      <c r="K30" s="15">
        <v>82342</v>
      </c>
      <c r="L30" s="15">
        <f t="shared" ref="L30:L37" si="6">SUM(E30:K30)</f>
        <v>318896.95</v>
      </c>
    </row>
    <row r="31" spans="2:12" ht="28.8" x14ac:dyDescent="0.3">
      <c r="B31" s="27" t="s">
        <v>24</v>
      </c>
      <c r="C31" s="13">
        <v>11381000</v>
      </c>
      <c r="D31" s="13">
        <v>11787000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1286905.94</v>
      </c>
      <c r="K31" s="15">
        <v>108279</v>
      </c>
      <c r="L31" s="15">
        <f t="shared" si="6"/>
        <v>1395184.94</v>
      </c>
    </row>
    <row r="32" spans="2:12" ht="28.8" x14ac:dyDescent="0.3">
      <c r="B32" s="27" t="s">
        <v>25</v>
      </c>
      <c r="C32" s="13">
        <v>100000</v>
      </c>
      <c r="D32" s="13">
        <v>100000</v>
      </c>
      <c r="E32" s="15">
        <v>0</v>
      </c>
      <c r="F32" s="15">
        <v>0</v>
      </c>
      <c r="G32" s="15">
        <v>0</v>
      </c>
      <c r="H32" s="15">
        <v>52000</v>
      </c>
      <c r="I32" s="15">
        <v>0</v>
      </c>
      <c r="J32" s="15">
        <v>0</v>
      </c>
      <c r="K32" s="15">
        <v>0</v>
      </c>
      <c r="L32" s="15">
        <f t="shared" si="6"/>
        <v>52000</v>
      </c>
    </row>
    <row r="33" spans="2:12" ht="28.8" x14ac:dyDescent="0.3">
      <c r="B33" s="27" t="s">
        <v>26</v>
      </c>
      <c r="C33" s="13">
        <v>1600000</v>
      </c>
      <c r="D33" s="13">
        <v>1600000</v>
      </c>
      <c r="E33" s="15">
        <v>0</v>
      </c>
      <c r="F33" s="15">
        <v>0</v>
      </c>
      <c r="G33" s="15">
        <v>0</v>
      </c>
      <c r="H33" s="15">
        <v>1744</v>
      </c>
      <c r="I33" s="15">
        <v>1440</v>
      </c>
      <c r="J33" s="15">
        <v>165790</v>
      </c>
      <c r="K33" s="15">
        <v>4886.01</v>
      </c>
      <c r="L33" s="15">
        <f t="shared" si="6"/>
        <v>173860.01</v>
      </c>
    </row>
    <row r="34" spans="2:12" ht="43.2" x14ac:dyDescent="0.3">
      <c r="B34" s="27" t="s">
        <v>27</v>
      </c>
      <c r="C34" s="13">
        <v>3270000</v>
      </c>
      <c r="D34" s="13">
        <v>2070000</v>
      </c>
      <c r="E34" s="15">
        <v>0</v>
      </c>
      <c r="F34" s="15">
        <v>0</v>
      </c>
      <c r="G34" s="15">
        <v>0</v>
      </c>
      <c r="H34" s="15">
        <v>3438</v>
      </c>
      <c r="I34" s="15">
        <v>9088</v>
      </c>
      <c r="J34" s="15">
        <v>0</v>
      </c>
      <c r="K34" s="15">
        <v>36995.94</v>
      </c>
      <c r="L34" s="15">
        <f t="shared" si="6"/>
        <v>49521.94</v>
      </c>
    </row>
    <row r="35" spans="2:12" ht="43.2" x14ac:dyDescent="0.3">
      <c r="B35" s="27" t="s">
        <v>28</v>
      </c>
      <c r="C35" s="13">
        <v>11645000</v>
      </c>
      <c r="D35" s="13">
        <v>11945000</v>
      </c>
      <c r="E35" s="15">
        <v>0</v>
      </c>
      <c r="F35" s="15">
        <v>0</v>
      </c>
      <c r="G35" s="15">
        <v>666000</v>
      </c>
      <c r="H35" s="15">
        <v>18599.8</v>
      </c>
      <c r="I35" s="15">
        <v>671650</v>
      </c>
      <c r="J35" s="15">
        <v>918930</v>
      </c>
      <c r="K35" s="15">
        <v>1216975.01</v>
      </c>
      <c r="L35" s="15">
        <f t="shared" si="6"/>
        <v>3492154.8099999996</v>
      </c>
    </row>
    <row r="36" spans="2:12" ht="57.6" x14ac:dyDescent="0.3">
      <c r="B36" s="27" t="s">
        <v>29</v>
      </c>
      <c r="C36" s="13">
        <v>0</v>
      </c>
      <c r="D36" s="13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f t="shared" si="6"/>
        <v>0</v>
      </c>
    </row>
    <row r="37" spans="2:12" ht="28.8" x14ac:dyDescent="0.3">
      <c r="B37" s="27" t="s">
        <v>30</v>
      </c>
      <c r="C37" s="13">
        <v>35446900</v>
      </c>
      <c r="D37" s="13">
        <v>25992899</v>
      </c>
      <c r="E37" s="15">
        <v>0</v>
      </c>
      <c r="F37" s="15">
        <v>189961.13</v>
      </c>
      <c r="G37" s="15">
        <v>644510.1</v>
      </c>
      <c r="H37" s="15">
        <v>512495.56</v>
      </c>
      <c r="I37" s="15">
        <v>188046.42</v>
      </c>
      <c r="J37" s="15">
        <v>3136692.95</v>
      </c>
      <c r="K37" s="15">
        <v>448411.85</v>
      </c>
      <c r="L37" s="15">
        <f t="shared" si="6"/>
        <v>5120118.01</v>
      </c>
    </row>
    <row r="38" spans="2:12" ht="28.8" x14ac:dyDescent="0.3">
      <c r="B38" s="25" t="s">
        <v>31</v>
      </c>
      <c r="C38" s="6">
        <f t="shared" ref="C38:H38" si="7">SUM(C39:C45)</f>
        <v>449427147</v>
      </c>
      <c r="D38" s="6">
        <f t="shared" si="7"/>
        <v>476427147</v>
      </c>
      <c r="E38" s="3">
        <f t="shared" si="7"/>
        <v>34342711.280000001</v>
      </c>
      <c r="F38" s="3">
        <f t="shared" si="7"/>
        <v>33839305.68</v>
      </c>
      <c r="G38" s="3">
        <f t="shared" si="7"/>
        <v>45539833.210000001</v>
      </c>
      <c r="H38" s="3">
        <f t="shared" si="7"/>
        <v>45441962.619999997</v>
      </c>
      <c r="I38" s="3">
        <f>SUM(I39:I45)</f>
        <v>35463246.280000001</v>
      </c>
      <c r="J38" s="3">
        <f>SUM(J39:J45)</f>
        <v>38162745.780000001</v>
      </c>
      <c r="K38" s="3">
        <f>SUM(K39:K45)</f>
        <v>38097609.299999997</v>
      </c>
      <c r="L38" s="3">
        <f>SUM(E38:K38)</f>
        <v>270887414.15000004</v>
      </c>
    </row>
    <row r="39" spans="2:12" ht="43.2" x14ac:dyDescent="0.3">
      <c r="B39" s="29" t="s">
        <v>32</v>
      </c>
      <c r="C39" s="13">
        <v>75199235</v>
      </c>
      <c r="D39" s="13">
        <v>102199235</v>
      </c>
      <c r="E39" s="15">
        <v>3781960.28</v>
      </c>
      <c r="F39" s="15">
        <v>3278554.68</v>
      </c>
      <c r="G39" s="15">
        <v>14457332.210000001</v>
      </c>
      <c r="H39" s="15">
        <v>14881211.619999999</v>
      </c>
      <c r="I39" s="15">
        <v>4902495.28</v>
      </c>
      <c r="J39" s="15">
        <v>6251655.2800000003</v>
      </c>
      <c r="K39" s="15">
        <v>7536858.2999999998</v>
      </c>
      <c r="L39" s="15">
        <f>SUM(E39:K39)</f>
        <v>55090067.649999999</v>
      </c>
    </row>
    <row r="40" spans="2:12" ht="43.2" x14ac:dyDescent="0.3">
      <c r="B40" s="29" t="s">
        <v>33</v>
      </c>
      <c r="C40" s="13">
        <v>0</v>
      </c>
      <c r="D40" s="13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f t="shared" ref="L40:L44" si="8">SUM(E40:K40)</f>
        <v>0</v>
      </c>
    </row>
    <row r="41" spans="2:12" ht="43.2" x14ac:dyDescent="0.3">
      <c r="B41" s="29" t="s">
        <v>34</v>
      </c>
      <c r="C41" s="13">
        <v>0</v>
      </c>
      <c r="D41" s="13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f t="shared" si="8"/>
        <v>0</v>
      </c>
    </row>
    <row r="42" spans="2:12" ht="43.2" x14ac:dyDescent="0.3">
      <c r="B42" s="29" t="s">
        <v>35</v>
      </c>
      <c r="C42" s="13">
        <v>0</v>
      </c>
      <c r="D42" s="13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f t="shared" si="8"/>
        <v>0</v>
      </c>
    </row>
    <row r="43" spans="2:12" ht="43.2" x14ac:dyDescent="0.3">
      <c r="B43" s="29" t="s">
        <v>36</v>
      </c>
      <c r="C43" s="13">
        <v>0</v>
      </c>
      <c r="D43" s="13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f t="shared" si="8"/>
        <v>0</v>
      </c>
    </row>
    <row r="44" spans="2:12" ht="43.2" x14ac:dyDescent="0.3">
      <c r="B44" s="29" t="s">
        <v>37</v>
      </c>
      <c r="C44" s="13">
        <v>1200000</v>
      </c>
      <c r="D44" s="13">
        <v>1200000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828589.5</v>
      </c>
      <c r="K44" s="15">
        <v>0</v>
      </c>
      <c r="L44" s="15">
        <f t="shared" si="8"/>
        <v>828589.5</v>
      </c>
    </row>
    <row r="45" spans="2:12" ht="43.2" x14ac:dyDescent="0.3">
      <c r="B45" s="29" t="s">
        <v>38</v>
      </c>
      <c r="C45" s="13">
        <v>373027912</v>
      </c>
      <c r="D45" s="13">
        <v>373027912</v>
      </c>
      <c r="E45" s="15">
        <v>30560751</v>
      </c>
      <c r="F45" s="15">
        <v>30560751</v>
      </c>
      <c r="G45" s="15">
        <v>31082501</v>
      </c>
      <c r="H45" s="15">
        <v>30560751</v>
      </c>
      <c r="I45" s="15">
        <v>30560751</v>
      </c>
      <c r="J45" s="15">
        <v>31082501</v>
      </c>
      <c r="K45" s="15">
        <v>30560751</v>
      </c>
      <c r="L45" s="15">
        <f>SUM(E45:K45)</f>
        <v>214968757</v>
      </c>
    </row>
    <row r="46" spans="2:12" ht="28.8" x14ac:dyDescent="0.3">
      <c r="B46" s="25" t="s">
        <v>39</v>
      </c>
      <c r="C46" s="6">
        <v>0</v>
      </c>
      <c r="D46" s="6">
        <v>0</v>
      </c>
      <c r="E46" s="4">
        <v>0</v>
      </c>
      <c r="F46" s="4">
        <v>0</v>
      </c>
      <c r="G46" s="4"/>
      <c r="H46" s="4"/>
      <c r="I46" s="4"/>
      <c r="J46" s="4">
        <f>SUM(J47:J53)</f>
        <v>0</v>
      </c>
      <c r="K46" s="4"/>
      <c r="L46" s="4">
        <v>0</v>
      </c>
    </row>
    <row r="47" spans="2:12" ht="28.8" x14ac:dyDescent="0.3">
      <c r="B47" s="29" t="s">
        <v>40</v>
      </c>
      <c r="C47" s="13">
        <v>0</v>
      </c>
      <c r="D47" s="13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</row>
    <row r="48" spans="2:12" ht="43.2" x14ac:dyDescent="0.3">
      <c r="B48" s="29" t="s">
        <v>41</v>
      </c>
      <c r="C48" s="13">
        <v>0</v>
      </c>
      <c r="D48" s="13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</row>
    <row r="49" spans="2:12" ht="43.2" x14ac:dyDescent="0.3">
      <c r="B49" s="29" t="s">
        <v>42</v>
      </c>
      <c r="C49" s="13">
        <v>0</v>
      </c>
      <c r="D49" s="13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</row>
    <row r="50" spans="2:12" ht="43.2" x14ac:dyDescent="0.3">
      <c r="B50" s="29" t="s">
        <v>43</v>
      </c>
      <c r="C50" s="13">
        <v>0</v>
      </c>
      <c r="D50" s="13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</row>
    <row r="51" spans="2:12" ht="43.2" x14ac:dyDescent="0.3">
      <c r="B51" s="29" t="s">
        <v>44</v>
      </c>
      <c r="C51" s="13">
        <v>0</v>
      </c>
      <c r="D51" s="13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 spans="2:12" ht="28.8" x14ac:dyDescent="0.3">
      <c r="B52" s="29" t="s">
        <v>45</v>
      </c>
      <c r="C52" s="13">
        <v>0</v>
      </c>
      <c r="D52" s="13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</row>
    <row r="53" spans="2:12" ht="43.2" x14ac:dyDescent="0.3">
      <c r="B53" s="29" t="s">
        <v>46</v>
      </c>
      <c r="C53" s="13">
        <v>0</v>
      </c>
      <c r="D53" s="13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 spans="2:12" ht="28.8" x14ac:dyDescent="0.3">
      <c r="B54" s="25" t="s">
        <v>47</v>
      </c>
      <c r="C54" s="6">
        <f>C55+C56+C57+C58+C59+C60+C61+C62+C63</f>
        <v>6546458</v>
      </c>
      <c r="D54" s="6">
        <f>D55+D56+D57+D58+D59+D60+D61+D62+D63</f>
        <v>66990837.810000002</v>
      </c>
      <c r="E54" s="4">
        <v>0</v>
      </c>
      <c r="F54" s="4">
        <f>SUM(F55:F63)</f>
        <v>49411.199999999997</v>
      </c>
      <c r="G54" s="4">
        <v>0</v>
      </c>
      <c r="H54" s="4">
        <f>SUM(H55:H63)</f>
        <v>26000000</v>
      </c>
      <c r="I54" s="4">
        <f>SUM(I55:I63)</f>
        <v>1484019.5899999999</v>
      </c>
      <c r="J54" s="4">
        <f>SUM(J55:J63)</f>
        <v>357492.23000000004</v>
      </c>
      <c r="K54" s="4">
        <f>SUM(K55:K63)</f>
        <v>12228195.720000001</v>
      </c>
      <c r="L54" s="4">
        <f>SUM(E54:K54)</f>
        <v>40119118.740000002</v>
      </c>
    </row>
    <row r="55" spans="2:12" x14ac:dyDescent="0.3">
      <c r="B55" s="29" t="s">
        <v>48</v>
      </c>
      <c r="C55" s="13">
        <v>4616058</v>
      </c>
      <c r="D55" s="13">
        <v>21470736</v>
      </c>
      <c r="E55" s="15">
        <v>0</v>
      </c>
      <c r="F55" s="15">
        <v>49411.199999999997</v>
      </c>
      <c r="G55" s="15">
        <v>0</v>
      </c>
      <c r="H55" s="15">
        <v>0</v>
      </c>
      <c r="I55" s="15">
        <v>132573</v>
      </c>
      <c r="J55" s="15">
        <v>268326.94</v>
      </c>
      <c r="K55" s="15">
        <v>111571.57</v>
      </c>
      <c r="L55" s="36">
        <f t="shared" ref="L55:L63" si="9">SUM(E55:K55)</f>
        <v>561882.71</v>
      </c>
    </row>
    <row r="56" spans="2:12" ht="28.8" x14ac:dyDescent="0.3">
      <c r="B56" s="29" t="s">
        <v>49</v>
      </c>
      <c r="C56" s="13">
        <v>550000</v>
      </c>
      <c r="D56" s="13">
        <v>2069859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6915.53</v>
      </c>
      <c r="K56" s="15">
        <v>0</v>
      </c>
      <c r="L56" s="36">
        <f t="shared" si="9"/>
        <v>6915.53</v>
      </c>
    </row>
    <row r="57" spans="2:12" ht="43.2" x14ac:dyDescent="0.3">
      <c r="B57" s="29" t="s">
        <v>50</v>
      </c>
      <c r="C57" s="13">
        <v>0</v>
      </c>
      <c r="D57" s="13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36">
        <f t="shared" si="9"/>
        <v>0</v>
      </c>
    </row>
    <row r="58" spans="2:12" ht="43.2" x14ac:dyDescent="0.3">
      <c r="B58" s="29" t="s">
        <v>51</v>
      </c>
      <c r="C58" s="13">
        <v>300000</v>
      </c>
      <c r="D58" s="13">
        <v>12300000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12084000</v>
      </c>
      <c r="L58" s="36">
        <f t="shared" si="9"/>
        <v>12084000</v>
      </c>
    </row>
    <row r="59" spans="2:12" ht="28.8" x14ac:dyDescent="0.3">
      <c r="B59" s="29" t="s">
        <v>52</v>
      </c>
      <c r="C59" s="13">
        <v>1080400</v>
      </c>
      <c r="D59" s="13">
        <v>2650242.81</v>
      </c>
      <c r="E59" s="15">
        <v>0</v>
      </c>
      <c r="F59" s="15">
        <v>0</v>
      </c>
      <c r="G59" s="15">
        <v>0</v>
      </c>
      <c r="H59" s="15">
        <v>0</v>
      </c>
      <c r="I59" s="15">
        <v>555000</v>
      </c>
      <c r="J59" s="15">
        <v>82249.759999999995</v>
      </c>
      <c r="K59" s="15">
        <v>32624.15</v>
      </c>
      <c r="L59" s="36">
        <f t="shared" si="9"/>
        <v>669873.91</v>
      </c>
    </row>
    <row r="60" spans="2:12" ht="28.8" x14ac:dyDescent="0.3">
      <c r="B60" s="29" t="s">
        <v>53</v>
      </c>
      <c r="C60" s="13">
        <v>0</v>
      </c>
      <c r="D60" s="13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36">
        <f t="shared" si="9"/>
        <v>0</v>
      </c>
    </row>
    <row r="61" spans="2:12" ht="28.8" x14ac:dyDescent="0.3">
      <c r="B61" s="29" t="s">
        <v>54</v>
      </c>
      <c r="C61" s="13">
        <v>0</v>
      </c>
      <c r="D61" s="13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36">
        <f t="shared" si="9"/>
        <v>0</v>
      </c>
    </row>
    <row r="62" spans="2:12" x14ac:dyDescent="0.3">
      <c r="B62" s="29" t="s">
        <v>55</v>
      </c>
      <c r="C62" s="13">
        <v>0</v>
      </c>
      <c r="D62" s="13">
        <v>2500000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36">
        <f t="shared" si="9"/>
        <v>0</v>
      </c>
    </row>
    <row r="63" spans="2:12" ht="57.6" x14ac:dyDescent="0.3">
      <c r="B63" s="29" t="s">
        <v>56</v>
      </c>
      <c r="C63" s="13">
        <v>0</v>
      </c>
      <c r="D63" s="13">
        <v>26000000</v>
      </c>
      <c r="E63" s="15">
        <v>0</v>
      </c>
      <c r="F63" s="15">
        <v>0</v>
      </c>
      <c r="G63" s="15">
        <v>0</v>
      </c>
      <c r="H63" s="15">
        <v>26000000</v>
      </c>
      <c r="I63" s="15">
        <v>796446.59</v>
      </c>
      <c r="J63" s="15">
        <v>0</v>
      </c>
      <c r="K63" s="15">
        <v>0</v>
      </c>
      <c r="L63" s="36">
        <f t="shared" si="9"/>
        <v>26796446.59</v>
      </c>
    </row>
    <row r="64" spans="2:12" x14ac:dyDescent="0.3">
      <c r="B64" s="25" t="s">
        <v>57</v>
      </c>
      <c r="C64" s="6">
        <f>+C65</f>
        <v>0</v>
      </c>
      <c r="D64" s="6">
        <f>+D65</f>
        <v>0</v>
      </c>
      <c r="E64" s="4">
        <v>0</v>
      </c>
      <c r="F64" s="4">
        <v>0</v>
      </c>
      <c r="G64" s="4">
        <v>0</v>
      </c>
      <c r="H64" s="4">
        <v>0</v>
      </c>
      <c r="I64" s="4"/>
      <c r="J64" s="4">
        <f>SUM(J65:J68)</f>
        <v>2837145.01</v>
      </c>
      <c r="K64" s="4"/>
      <c r="L64" s="4">
        <f>SUM(E64:J64)</f>
        <v>2837145.01</v>
      </c>
    </row>
    <row r="65" spans="2:12" ht="28.8" x14ac:dyDescent="0.3">
      <c r="B65" s="29" t="s">
        <v>58</v>
      </c>
      <c r="C65" s="13">
        <v>0</v>
      </c>
      <c r="D65" s="13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2837145.01</v>
      </c>
      <c r="K65" s="15">
        <v>0</v>
      </c>
      <c r="L65" s="15">
        <f>SUM(E65:K65)</f>
        <v>2837145.01</v>
      </c>
    </row>
    <row r="66" spans="2:12" x14ac:dyDescent="0.3">
      <c r="B66" s="29" t="s">
        <v>59</v>
      </c>
      <c r="C66" s="13">
        <v>0</v>
      </c>
      <c r="D66" s="13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</row>
    <row r="67" spans="2:12" ht="28.8" x14ac:dyDescent="0.3">
      <c r="B67" s="29" t="s">
        <v>60</v>
      </c>
      <c r="C67" s="13">
        <v>0</v>
      </c>
      <c r="D67" s="13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</row>
    <row r="68" spans="2:12" ht="57.6" x14ac:dyDescent="0.3">
      <c r="B68" s="29" t="s">
        <v>61</v>
      </c>
      <c r="C68" s="13">
        <v>0</v>
      </c>
      <c r="D68" s="13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</row>
    <row r="69" spans="2:12" ht="43.2" x14ac:dyDescent="0.3">
      <c r="B69" s="25" t="s">
        <v>62</v>
      </c>
      <c r="C69" s="6">
        <v>0</v>
      </c>
      <c r="D69" s="6">
        <v>0</v>
      </c>
      <c r="E69" s="16"/>
      <c r="F69" s="16"/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/>
    </row>
    <row r="70" spans="2:12" ht="28.8" x14ac:dyDescent="0.3">
      <c r="B70" s="29" t="s">
        <v>63</v>
      </c>
      <c r="C70" s="13">
        <v>0</v>
      </c>
      <c r="D70" s="13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</row>
    <row r="71" spans="2:12" ht="43.2" x14ac:dyDescent="0.3">
      <c r="B71" s="29" t="s">
        <v>64</v>
      </c>
      <c r="C71" s="13">
        <v>0</v>
      </c>
      <c r="D71" s="13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</row>
    <row r="72" spans="2:12" ht="31.2" x14ac:dyDescent="0.4">
      <c r="B72" s="26" t="s">
        <v>65</v>
      </c>
      <c r="C72" s="14">
        <v>0</v>
      </c>
      <c r="D72" s="14">
        <v>0</v>
      </c>
      <c r="E72" s="16"/>
      <c r="F72" s="16"/>
      <c r="G72" s="4">
        <v>0</v>
      </c>
      <c r="H72" s="4">
        <v>0</v>
      </c>
      <c r="I72" s="4">
        <v>0</v>
      </c>
      <c r="J72" s="4">
        <v>0</v>
      </c>
      <c r="K72" s="4"/>
      <c r="L72" s="4"/>
    </row>
    <row r="73" spans="2:12" ht="28.8" x14ac:dyDescent="0.3">
      <c r="B73" s="29" t="s">
        <v>66</v>
      </c>
      <c r="C73" s="13">
        <v>0</v>
      </c>
      <c r="D73" s="13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/>
      <c r="L73" s="15">
        <v>0</v>
      </c>
    </row>
    <row r="74" spans="2:12" ht="28.8" x14ac:dyDescent="0.3">
      <c r="B74" s="29" t="s">
        <v>67</v>
      </c>
      <c r="C74" s="13">
        <v>0</v>
      </c>
      <c r="D74" s="13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/>
      <c r="L74" s="15">
        <v>0</v>
      </c>
    </row>
    <row r="75" spans="2:12" ht="43.2" x14ac:dyDescent="0.3">
      <c r="B75" s="29" t="s">
        <v>68</v>
      </c>
      <c r="C75" s="13">
        <v>0</v>
      </c>
      <c r="D75" s="13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/>
      <c r="L75" s="15">
        <v>0</v>
      </c>
    </row>
    <row r="76" spans="2:12" x14ac:dyDescent="0.3">
      <c r="B76" s="30" t="s">
        <v>69</v>
      </c>
      <c r="C76" s="6">
        <f>+C72+C69+C64+C54+C46+C38+C28+C18+C12</f>
        <v>1180917122</v>
      </c>
      <c r="D76" s="6">
        <f>+D72+D69+D64+D54+D46+D38+D28+D18+D12</f>
        <v>1300437893.8099999</v>
      </c>
      <c r="E76" s="4">
        <f>+E72+E69+E64+E54+E46+E38+E28+E18+E12</f>
        <v>67154539.479999989</v>
      </c>
      <c r="F76" s="4">
        <f t="shared" ref="F76" si="10">+F72+F69+F64+F54+F46+F38+F28+F18+F12</f>
        <v>67916121.74000001</v>
      </c>
      <c r="G76" s="4">
        <f>+G72+G69+G64+G54+G46+G38+G28+G18+G12</f>
        <v>87221999.830000013</v>
      </c>
      <c r="H76" s="4">
        <f t="shared" ref="H76:J76" si="11">+H72+H69+H64+H54+H46+H38+H28+H18+H12</f>
        <v>111506005.08000001</v>
      </c>
      <c r="I76" s="4">
        <f t="shared" si="11"/>
        <v>80279753.270000011</v>
      </c>
      <c r="J76" s="4">
        <f t="shared" si="11"/>
        <v>104281975.42</v>
      </c>
      <c r="K76" s="4">
        <f>+K72+K69+K64+K54+K46+K38+K28+K18+K12</f>
        <v>91103690.269999996</v>
      </c>
      <c r="L76" s="4">
        <f>SUM(E76:K76)</f>
        <v>609464085.09000003</v>
      </c>
    </row>
    <row r="77" spans="2:12" ht="28.8" x14ac:dyDescent="0.3">
      <c r="B77" s="31" t="s">
        <v>70</v>
      </c>
      <c r="C77" s="13">
        <v>0</v>
      </c>
      <c r="D77" s="13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/>
      <c r="L77" s="15">
        <v>0</v>
      </c>
    </row>
    <row r="78" spans="2:12" ht="28.8" x14ac:dyDescent="0.3">
      <c r="B78" s="31" t="s">
        <v>71</v>
      </c>
      <c r="C78" s="13">
        <v>0</v>
      </c>
      <c r="D78" s="13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/>
      <c r="L78" s="15">
        <v>0</v>
      </c>
    </row>
    <row r="79" spans="2:12" ht="43.2" x14ac:dyDescent="0.3">
      <c r="B79" s="31" t="s">
        <v>72</v>
      </c>
      <c r="C79" s="13">
        <v>0</v>
      </c>
      <c r="D79" s="13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/>
      <c r="L79" s="15">
        <v>0</v>
      </c>
    </row>
    <row r="80" spans="2:12" ht="43.2" x14ac:dyDescent="0.3">
      <c r="B80" s="31" t="s">
        <v>73</v>
      </c>
      <c r="C80" s="13">
        <v>0</v>
      </c>
      <c r="D80" s="13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/>
      <c r="L80" s="15">
        <v>0</v>
      </c>
    </row>
    <row r="81" spans="2:12" ht="28.8" x14ac:dyDescent="0.3">
      <c r="B81" s="31" t="s">
        <v>74</v>
      </c>
      <c r="C81" s="13">
        <v>0</v>
      </c>
      <c r="D81" s="13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/>
      <c r="L81" s="15">
        <v>0</v>
      </c>
    </row>
    <row r="82" spans="2:12" ht="28.8" x14ac:dyDescent="0.3">
      <c r="B82" s="31" t="s">
        <v>75</v>
      </c>
      <c r="C82" s="13">
        <v>0</v>
      </c>
      <c r="D82" s="13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/>
      <c r="L82" s="15">
        <v>0</v>
      </c>
    </row>
    <row r="83" spans="2:12" ht="28.8" x14ac:dyDescent="0.3">
      <c r="B83" s="31" t="s">
        <v>76</v>
      </c>
      <c r="C83" s="13">
        <v>0</v>
      </c>
      <c r="D83" s="13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/>
      <c r="L83" s="15">
        <v>0</v>
      </c>
    </row>
    <row r="84" spans="2:12" ht="28.8" x14ac:dyDescent="0.3">
      <c r="B84" s="31" t="s">
        <v>77</v>
      </c>
      <c r="C84" s="13">
        <v>0</v>
      </c>
      <c r="D84" s="13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/>
      <c r="L84" s="15">
        <v>0</v>
      </c>
    </row>
    <row r="85" spans="2:12" ht="43.2" x14ac:dyDescent="0.3">
      <c r="B85" s="31" t="s">
        <v>78</v>
      </c>
      <c r="C85" s="13">
        <v>0</v>
      </c>
      <c r="D85" s="13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/>
      <c r="L85" s="15">
        <v>0</v>
      </c>
    </row>
    <row r="86" spans="2:12" ht="28.8" x14ac:dyDescent="0.3">
      <c r="B86" s="32" t="s">
        <v>79</v>
      </c>
      <c r="C86" s="6">
        <f>+C76</f>
        <v>1180917122</v>
      </c>
      <c r="D86" s="6">
        <f>+D76</f>
        <v>1300437893.8099999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/>
      <c r="L86" s="6">
        <v>0</v>
      </c>
    </row>
    <row r="87" spans="2:12" x14ac:dyDescent="0.3">
      <c r="B87" s="17"/>
      <c r="C87" s="13"/>
      <c r="D87" s="13"/>
      <c r="E87" s="18"/>
      <c r="F87" s="18"/>
      <c r="G87" s="18"/>
      <c r="H87" s="18"/>
      <c r="I87" s="18"/>
      <c r="J87" s="18"/>
      <c r="K87" s="18"/>
      <c r="L87" s="18"/>
    </row>
    <row r="88" spans="2:12" ht="28.8" x14ac:dyDescent="0.3">
      <c r="B88" s="5" t="s">
        <v>80</v>
      </c>
      <c r="C88" s="6">
        <f>+C86</f>
        <v>1180917122</v>
      </c>
      <c r="D88" s="6">
        <f>+D86</f>
        <v>1300437893.8099999</v>
      </c>
      <c r="E88" s="3">
        <f>+E76</f>
        <v>67154539.479999989</v>
      </c>
      <c r="F88" s="3">
        <f t="shared" ref="F88:J88" si="12">+F76</f>
        <v>67916121.74000001</v>
      </c>
      <c r="G88" s="3">
        <f t="shared" si="12"/>
        <v>87221999.830000013</v>
      </c>
      <c r="H88" s="3">
        <f t="shared" si="12"/>
        <v>111506005.08000001</v>
      </c>
      <c r="I88" s="3">
        <f t="shared" si="12"/>
        <v>80279753.270000011</v>
      </c>
      <c r="J88" s="3">
        <f t="shared" si="12"/>
        <v>104281975.42</v>
      </c>
      <c r="K88" s="3">
        <f>+K76+K86</f>
        <v>91103690.269999996</v>
      </c>
      <c r="L88" s="3">
        <f>SUM(E88:K88)</f>
        <v>609464085.09000003</v>
      </c>
    </row>
    <row r="89" spans="2:12" x14ac:dyDescent="0.3">
      <c r="B89" s="7" t="s">
        <v>90</v>
      </c>
    </row>
    <row r="90" spans="2:12" s="2" customFormat="1" x14ac:dyDescent="0.3">
      <c r="B90" s="8" t="s">
        <v>91</v>
      </c>
      <c r="C90"/>
      <c r="D90"/>
      <c r="E90"/>
      <c r="F90"/>
      <c r="G90"/>
      <c r="H90"/>
      <c r="I90"/>
      <c r="J90"/>
      <c r="K90"/>
    </row>
    <row r="91" spans="2:12" s="2" customFormat="1" x14ac:dyDescent="0.3">
      <c r="B91" s="8" t="s">
        <v>92</v>
      </c>
      <c r="C91" s="9"/>
      <c r="D91" s="9"/>
      <c r="E91"/>
      <c r="F91"/>
      <c r="G91"/>
      <c r="H91"/>
      <c r="I91"/>
      <c r="J91"/>
      <c r="K91"/>
    </row>
    <row r="92" spans="2:12" s="2" customFormat="1" x14ac:dyDescent="0.3">
      <c r="B92" s="8" t="s">
        <v>93</v>
      </c>
      <c r="C92" s="9"/>
      <c r="D92" s="9"/>
      <c r="E92"/>
      <c r="F92"/>
      <c r="G92"/>
      <c r="H92"/>
      <c r="I92"/>
      <c r="J92"/>
      <c r="K92"/>
    </row>
    <row r="93" spans="2:12" x14ac:dyDescent="0.3">
      <c r="B93" s="8" t="s">
        <v>94</v>
      </c>
      <c r="C93" s="9"/>
      <c r="D93" s="9"/>
    </row>
    <row r="94" spans="2:12" x14ac:dyDescent="0.3">
      <c r="B94" s="8" t="s">
        <v>95</v>
      </c>
      <c r="C94" s="9"/>
      <c r="D94" s="9"/>
    </row>
    <row r="95" spans="2:12" x14ac:dyDescent="0.3">
      <c r="B95" s="8" t="s">
        <v>96</v>
      </c>
      <c r="C95" s="9"/>
      <c r="D95" s="9"/>
    </row>
    <row r="97" spans="2:4" ht="15.6" x14ac:dyDescent="0.3">
      <c r="D97" s="1"/>
    </row>
    <row r="98" spans="2:4" ht="16.2" thickBot="1" x14ac:dyDescent="0.35">
      <c r="B98" s="22" t="s">
        <v>81</v>
      </c>
      <c r="D98" s="21" t="s">
        <v>84</v>
      </c>
    </row>
    <row r="99" spans="2:4" ht="15.6" x14ac:dyDescent="0.3">
      <c r="B99" s="10" t="s">
        <v>82</v>
      </c>
      <c r="D99" s="11" t="s">
        <v>83</v>
      </c>
    </row>
    <row r="100" spans="2:4" ht="15.6" x14ac:dyDescent="0.3">
      <c r="B100" s="12"/>
      <c r="C100" s="12"/>
    </row>
  </sheetData>
  <mergeCells count="4">
    <mergeCell ref="A9:L9"/>
    <mergeCell ref="A8:L8"/>
    <mergeCell ref="A7:L7"/>
    <mergeCell ref="A6:L6"/>
  </mergeCells>
  <pageMargins left="0.7" right="0.7" top="0.75" bottom="0.75" header="0.3" footer="0.3"/>
  <pageSetup scale="49" orientation="landscape" r:id="rId1"/>
  <headerFooter>
    <oddFooter>&amp;L&amp;P&amp;RMAC./05/08/2022</oddFooter>
  </headerFooter>
  <rowBreaks count="1" manualBreakCount="1">
    <brk id="62" max="11" man="1"/>
  </rowBreaks>
  <ignoredErrors>
    <ignoredError sqref="C54" evalError="1"/>
    <ignoredError sqref="C38:D38 E38 E18 L55:L63 L40:L45 L29:L37 L19:L27 L13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2022-08-08T12:20:09Z</cp:lastPrinted>
  <dcterms:created xsi:type="dcterms:W3CDTF">2021-01-05T12:43:18Z</dcterms:created>
  <dcterms:modified xsi:type="dcterms:W3CDTF">2022-08-08T12:21:39Z</dcterms:modified>
</cp:coreProperties>
</file>