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8_{AE866551-BFC9-4113-875A-5D0F87AB17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Hoja1!$A$1:$K$98</definedName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K54" i="1" l="1"/>
  <c r="K55" i="1"/>
  <c r="K56" i="1"/>
  <c r="K57" i="1"/>
  <c r="K58" i="1"/>
  <c r="K59" i="1"/>
  <c r="K60" i="1"/>
  <c r="K61" i="1"/>
  <c r="K53" i="1"/>
  <c r="J67" i="1"/>
  <c r="J52" i="1"/>
  <c r="K18" i="1"/>
  <c r="K19" i="1"/>
  <c r="K20" i="1"/>
  <c r="K21" i="1"/>
  <c r="K22" i="1"/>
  <c r="K23" i="1"/>
  <c r="K24" i="1"/>
  <c r="K25" i="1"/>
  <c r="K17" i="1"/>
  <c r="K28" i="1"/>
  <c r="K29" i="1"/>
  <c r="K30" i="1"/>
  <c r="K31" i="1"/>
  <c r="K32" i="1"/>
  <c r="K34" i="1"/>
  <c r="K35" i="1"/>
  <c r="K27" i="1"/>
  <c r="K38" i="1"/>
  <c r="K39" i="1"/>
  <c r="K40" i="1"/>
  <c r="K41" i="1"/>
  <c r="K42" i="1"/>
  <c r="K43" i="1"/>
  <c r="K37" i="1"/>
  <c r="J36" i="1"/>
  <c r="J26" i="1"/>
  <c r="J16" i="1"/>
  <c r="K12" i="1"/>
  <c r="K13" i="1"/>
  <c r="K14" i="1"/>
  <c r="K15" i="1"/>
  <c r="K11" i="1"/>
  <c r="J10" i="1"/>
  <c r="D16" i="1"/>
  <c r="J62" i="1"/>
  <c r="D62" i="1"/>
  <c r="D74" i="1" s="1"/>
  <c r="D84" i="1" s="1"/>
  <c r="D86" i="1" s="1"/>
  <c r="C52" i="1"/>
  <c r="D52" i="1"/>
  <c r="D44" i="1"/>
  <c r="K48" i="1"/>
  <c r="J44" i="1"/>
  <c r="D36" i="1"/>
  <c r="D26" i="1"/>
  <c r="J74" i="1" l="1"/>
  <c r="K64" i="1"/>
  <c r="K65" i="1"/>
  <c r="K66" i="1"/>
  <c r="K63" i="1"/>
  <c r="J84" i="1" l="1"/>
  <c r="J86" i="1" s="1"/>
  <c r="I10" i="1"/>
  <c r="I62" i="1"/>
  <c r="I52" i="1"/>
  <c r="I44" i="1"/>
  <c r="I36" i="1"/>
  <c r="I26" i="1"/>
  <c r="I16" i="1"/>
  <c r="I74" i="1" l="1"/>
  <c r="I84" i="1" s="1"/>
  <c r="I86" i="1" s="1"/>
  <c r="H62" i="1"/>
  <c r="H52" i="1"/>
  <c r="H44" i="1"/>
  <c r="H36" i="1"/>
  <c r="H26" i="1"/>
  <c r="H16" i="1"/>
  <c r="H10" i="1" l="1"/>
  <c r="H74" i="1" s="1"/>
  <c r="H84" i="1" l="1"/>
  <c r="H86" i="1" s="1"/>
  <c r="G62" i="1"/>
  <c r="G52" i="1"/>
  <c r="K52" i="1" s="1"/>
  <c r="K46" i="1"/>
  <c r="K47" i="1"/>
  <c r="K49" i="1"/>
  <c r="K50" i="1"/>
  <c r="K51" i="1"/>
  <c r="G44" i="1"/>
  <c r="G36" i="1"/>
  <c r="G26" i="1"/>
  <c r="G16" i="1"/>
  <c r="G10" i="1"/>
  <c r="K44" i="1" l="1"/>
  <c r="G74" i="1"/>
  <c r="F62" i="1"/>
  <c r="K62" i="1" s="1"/>
  <c r="G84" i="1" l="1"/>
  <c r="G86" i="1" s="1"/>
  <c r="K67" i="1"/>
  <c r="K68" i="1"/>
  <c r="K69" i="1"/>
  <c r="K70" i="1"/>
  <c r="K71" i="1"/>
  <c r="K72" i="1"/>
  <c r="K73" i="1"/>
  <c r="K76" i="1"/>
  <c r="K77" i="1"/>
  <c r="K78" i="1"/>
  <c r="K79" i="1"/>
  <c r="K80" i="1"/>
  <c r="K81" i="1"/>
  <c r="K82" i="1"/>
  <c r="K83" i="1"/>
  <c r="K85" i="1"/>
  <c r="F36" i="1"/>
  <c r="F26" i="1"/>
  <c r="F16" i="1"/>
  <c r="F10" i="1"/>
  <c r="E36" i="1"/>
  <c r="E26" i="1"/>
  <c r="E16" i="1"/>
  <c r="E10" i="1"/>
  <c r="K10" i="1" s="1"/>
  <c r="K26" i="1" l="1"/>
  <c r="K16" i="1"/>
  <c r="K36" i="1"/>
  <c r="F74" i="1"/>
  <c r="F84" i="1" s="1"/>
  <c r="F86" i="1" s="1"/>
  <c r="E74" i="1"/>
  <c r="K74" i="1" s="1"/>
  <c r="K84" i="1" s="1"/>
  <c r="K86" i="1" s="1"/>
  <c r="C62" i="1"/>
  <c r="C36" i="1"/>
  <c r="C26" i="1"/>
  <c r="C16" i="1"/>
  <c r="C10" i="1"/>
  <c r="E84" i="1" l="1"/>
  <c r="C74" i="1"/>
  <c r="C84" i="1" s="1"/>
  <c r="C86" i="1" s="1"/>
  <c r="E86" i="1" l="1"/>
</calcChain>
</file>

<file path=xl/sharedStrings.xml><?xml version="1.0" encoding="utf-8"?>
<sst xmlns="http://schemas.openxmlformats.org/spreadsheetml/2006/main" count="104" uniqueCount="104">
  <si>
    <t>DETALLE</t>
  </si>
  <si>
    <t xml:space="preserve">PRESUPUESTO APROBADO </t>
  </si>
  <si>
    <t>PRESUPUESTO MODIFICADO</t>
  </si>
  <si>
    <t xml:space="preserve">ENERO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</si>
  <si>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</si>
  <si>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</si>
  <si>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</si>
  <si>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</si>
  <si>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</si>
  <si>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</si>
  <si>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</si>
  <si>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</si>
  <si>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</si>
  <si>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</si>
  <si>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</si>
  <si>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</si>
  <si>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</si>
  <si>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</si>
  <si>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</si>
  <si>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</si>
  <si>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</si>
  <si>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</si>
  <si>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</si>
  <si>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</si>
  <si>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</si>
  <si>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</si>
  <si>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</si>
  <si>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</si>
  <si>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</si>
  <si>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</si>
  <si>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</si>
  <si>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</si>
  <si>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</si>
  <si>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</si>
  <si>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</si>
  <si>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</si>
  <si>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</si>
  <si>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</si>
  <si>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</si>
  <si>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</si>
  <si>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</si>
  <si>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</si>
  <si>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</si>
  <si>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</si>
  <si>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</si>
  <si>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</si>
  <si>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</si>
  <si>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</si>
  <si>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</si>
  <si>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</si>
  <si>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</si>
  <si>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</si>
  <si>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</si>
  <si>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</si>
  <si>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</si>
  <si>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</si>
  <si>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</si>
  <si>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</si>
  <si>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</si>
  <si>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</si>
  <si>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</si>
  <si>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</si>
  <si>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</si>
  <si>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</si>
  <si>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</si>
  <si>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</si>
  <si>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</si>
  <si>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</si>
  <si>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</si>
  <si>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</si>
  <si>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</si>
  <si>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</si>
  <si>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</si>
  <si>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</si>
  <si>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</si>
  <si>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</si>
  <si>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</si>
  <si>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</si>
  <si>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</si>
  <si>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</si>
  <si>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</si>
  <si>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</si>
  <si>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</si>
  <si>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</si>
  <si>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</si>
  <si>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</si>
  <si>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</si>
  <si>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</si>
  <si>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 xml:space="preserve">Preparado por </t>
  </si>
  <si>
    <t xml:space="preserve">Revisado por </t>
  </si>
  <si>
    <t>Maria Altagracia Contreras</t>
  </si>
  <si>
    <t>Felix de Jesus Ramirez</t>
  </si>
  <si>
    <t>Encargada presupuesto</t>
  </si>
  <si>
    <t>Director Financiero</t>
  </si>
  <si>
    <t>FEBRERO</t>
  </si>
  <si>
    <t>TOTAL</t>
  </si>
  <si>
    <t>EJECUCION DE GASTOS Y APLICACIÓN FINANCIERA</t>
  </si>
  <si>
    <t>AÑO 2023</t>
  </si>
  <si>
    <t>( Valores en RD$)</t>
  </si>
  <si>
    <t>MARZO</t>
  </si>
  <si>
    <t>ABRIL</t>
  </si>
  <si>
    <t xml:space="preserve"> 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</si>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</sst>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b/>
      <u/>
      <sz val="11"/>
      <color theme="1"/>
      <name val="Lucida Fax"/>
      <family val="1"/>
    </font>
    <font>
      <b/>
      <sz val="10"/>
      <color theme="1"/>
      <name val="Lucida Fax"/>
      <family val="1"/>
    </font>
    <font>
      <b/>
      <i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b/>
      <sz val="12"/>
      <color theme="1"/>
      <name val="Arial Narrow"/>
      <family val="2"/>
    </font>
    <font>
      <b/>
      <i/>
      <sz val="12"/>
      <color indexed="8"/>
      <name val="Arial Narrow"/>
      <family val="2"/>
    </font>
    <font>
      <b/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15">
    <xf numFmtId="0" fontId="0" fillId="0" borderId="0" xfId="0"/>
    <xf numFmtId="0" fontId="6" fillId="0" borderId="0" xfId="0" applyFont="1"/>
    <xf numFmtId="4" fontId="7" fillId="4" borderId="2" xfId="1" applyNumberFormat="1" applyFont="1" applyFill="1" applyBorder="1" applyAlignment="1">
      <alignment horizontal="right" wrapText="1"/>
    </xf>
    <xf numFmtId="43" fontId="4" fillId="0" borderId="3" xfId="1" applyFont="1" applyBorder="1"/>
    <xf numFmtId="43" fontId="11" fillId="2" borderId="3" xfId="1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center" wrapText="1"/>
    </xf>
    <xf numFmtId="43" fontId="12" fillId="0" borderId="3" xfId="1" applyFont="1" applyBorder="1" applyAlignment="1">
      <alignment horizontal="right"/>
    </xf>
    <xf numFmtId="43" fontId="13" fillId="4" borderId="3" xfId="1" applyFont="1" applyFill="1" applyBorder="1" applyAlignment="1">
      <alignment horizontal="center" wrapText="1"/>
    </xf>
    <xf numFmtId="43" fontId="13" fillId="2" borderId="3" xfId="1" applyFont="1" applyFill="1" applyBorder="1" applyAlignment="1">
      <alignment horizontal="right" wrapText="1"/>
    </xf>
    <xf numFmtId="43" fontId="13" fillId="4" borderId="3" xfId="1" applyFont="1" applyFill="1" applyBorder="1" applyAlignment="1">
      <alignment horizontal="right" wrapText="1"/>
    </xf>
    <xf numFmtId="43" fontId="14" fillId="0" borderId="3" xfId="1" applyFont="1" applyBorder="1" applyAlignment="1">
      <alignment horizontal="right"/>
    </xf>
    <xf numFmtId="43" fontId="9" fillId="0" borderId="3" xfId="1" applyFont="1" applyBorder="1" applyAlignment="1">
      <alignment horizontal="right"/>
    </xf>
    <xf numFmtId="43" fontId="11" fillId="4" borderId="3" xfId="1" applyFont="1" applyFill="1" applyBorder="1" applyAlignment="1">
      <alignment horizontal="right" wrapText="1"/>
    </xf>
    <xf numFmtId="43" fontId="12" fillId="4" borderId="3" xfId="1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 wrapText="1"/>
    </xf>
    <xf numFmtId="43" fontId="12" fillId="0" borderId="3" xfId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6" fillId="0" borderId="5" xfId="0" applyFont="1" applyBorder="1"/>
    <xf numFmtId="43" fontId="2" fillId="2" borderId="6" xfId="1" applyFont="1" applyFill="1" applyBorder="1"/>
    <xf numFmtId="43" fontId="12" fillId="0" borderId="6" xfId="1" applyFont="1" applyBorder="1" applyAlignment="1">
      <alignment horizontal="right"/>
    </xf>
    <xf numFmtId="43" fontId="4" fillId="0" borderId="6" xfId="1" applyFont="1" applyBorder="1"/>
    <xf numFmtId="0" fontId="18" fillId="0" borderId="0" xfId="0" applyFont="1" applyAlignment="1">
      <alignment horizontal="center" wrapText="1"/>
    </xf>
    <xf numFmtId="0" fontId="2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4" fontId="8" fillId="4" borderId="7" xfId="0" applyNumberFormat="1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left" vertical="center" wrapText="1"/>
    </xf>
    <xf numFmtId="43" fontId="8" fillId="2" borderId="8" xfId="0" applyNumberFormat="1" applyFont="1" applyFill="1" applyBorder="1"/>
    <xf numFmtId="43" fontId="6" fillId="0" borderId="8" xfId="1" applyFont="1" applyBorder="1"/>
    <xf numFmtId="4" fontId="5" fillId="2" borderId="9" xfId="0" applyNumberFormat="1" applyFont="1" applyFill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left" vertical="center" wrapText="1"/>
    </xf>
    <xf numFmtId="43" fontId="12" fillId="0" borderId="8" xfId="1" applyFont="1" applyBorder="1" applyAlignment="1">
      <alignment horizontal="right"/>
    </xf>
    <xf numFmtId="43" fontId="4" fillId="0" borderId="8" xfId="1" applyFont="1" applyBorder="1"/>
    <xf numFmtId="4" fontId="0" fillId="0" borderId="9" xfId="0" applyNumberFormat="1" applyBorder="1" applyAlignment="1">
      <alignment horizontal="left" vertical="center" wrapText="1"/>
    </xf>
    <xf numFmtId="43" fontId="13" fillId="2" borderId="8" xfId="1" applyFont="1" applyFill="1" applyBorder="1" applyAlignment="1">
      <alignment horizontal="right"/>
    </xf>
    <xf numFmtId="0" fontId="4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43" fontId="8" fillId="2" borderId="8" xfId="1" applyFont="1" applyFill="1" applyBorder="1"/>
    <xf numFmtId="43" fontId="13" fillId="4" borderId="11" xfId="1" applyFont="1" applyFill="1" applyBorder="1" applyAlignment="1">
      <alignment horizontal="right" wrapText="1"/>
    </xf>
    <xf numFmtId="43" fontId="4" fillId="0" borderId="12" xfId="1" applyFont="1" applyBorder="1"/>
    <xf numFmtId="43" fontId="6" fillId="0" borderId="13" xfId="1" applyFont="1" applyBorder="1"/>
    <xf numFmtId="0" fontId="5" fillId="3" borderId="14" xfId="0" applyFont="1" applyFill="1" applyBorder="1" applyAlignment="1">
      <alignment horizontal="left" vertical="center" wrapText="1"/>
    </xf>
    <xf numFmtId="43" fontId="13" fillId="2" borderId="15" xfId="1" applyFont="1" applyFill="1" applyBorder="1" applyAlignment="1">
      <alignment horizontal="right" wrapText="1"/>
    </xf>
    <xf numFmtId="43" fontId="13" fillId="2" borderId="16" xfId="1" applyFont="1" applyFill="1" applyBorder="1" applyAlignment="1">
      <alignment horizontal="right" wrapText="1"/>
    </xf>
    <xf numFmtId="43" fontId="8" fillId="2" borderId="16" xfId="1" applyFont="1" applyFill="1" applyBorder="1"/>
    <xf numFmtId="0" fontId="4" fillId="0" borderId="10" xfId="0" applyFont="1" applyBorder="1" applyAlignment="1">
      <alignment horizontal="left" vertical="center" wrapText="1"/>
    </xf>
    <xf numFmtId="43" fontId="12" fillId="4" borderId="11" xfId="1" applyFont="1" applyFill="1" applyBorder="1" applyAlignment="1">
      <alignment horizontal="right" wrapText="1"/>
    </xf>
    <xf numFmtId="43" fontId="12" fillId="0" borderId="12" xfId="1" applyFont="1" applyBorder="1" applyAlignment="1">
      <alignment horizontal="right"/>
    </xf>
    <xf numFmtId="0" fontId="4" fillId="0" borderId="17" xfId="0" applyFont="1" applyBorder="1" applyAlignment="1">
      <alignment wrapText="1"/>
    </xf>
    <xf numFmtId="43" fontId="13" fillId="4" borderId="18" xfId="1" applyFont="1" applyFill="1" applyBorder="1" applyAlignment="1">
      <alignment horizontal="right" wrapText="1"/>
    </xf>
    <xf numFmtId="43" fontId="4" fillId="0" borderId="19" xfId="1" applyFont="1" applyBorder="1"/>
    <xf numFmtId="0" fontId="6" fillId="0" borderId="20" xfId="0" applyFont="1" applyBorder="1"/>
    <xf numFmtId="43" fontId="6" fillId="0" borderId="20" xfId="1" applyFont="1" applyBorder="1"/>
    <xf numFmtId="4" fontId="4" fillId="0" borderId="10" xfId="0" applyNumberFormat="1" applyFont="1" applyBorder="1" applyAlignment="1">
      <alignment horizontal="left" vertical="center" wrapText="1"/>
    </xf>
    <xf numFmtId="43" fontId="12" fillId="0" borderId="13" xfId="1" applyFont="1" applyBorder="1" applyAlignment="1">
      <alignment horizontal="right"/>
    </xf>
    <xf numFmtId="0" fontId="4" fillId="0" borderId="7" xfId="0" applyFont="1" applyBorder="1" applyAlignment="1">
      <alignment horizontal="left" vertical="center" wrapText="1"/>
    </xf>
    <xf numFmtId="43" fontId="12" fillId="4" borderId="2" xfId="1" applyFont="1" applyFill="1" applyBorder="1" applyAlignment="1">
      <alignment horizontal="right" wrapText="1"/>
    </xf>
    <xf numFmtId="43" fontId="12" fillId="0" borderId="5" xfId="1" applyFont="1" applyBorder="1" applyAlignment="1">
      <alignment horizontal="right"/>
    </xf>
    <xf numFmtId="0" fontId="6" fillId="0" borderId="21" xfId="0" applyFont="1" applyBorder="1"/>
    <xf numFmtId="43" fontId="6" fillId="0" borderId="21" xfId="1" applyFont="1" applyBorder="1"/>
    <xf numFmtId="4" fontId="2" fillId="3" borderId="14" xfId="0" applyNumberFormat="1" applyFont="1" applyFill="1" applyBorder="1" applyAlignment="1">
      <alignment horizontal="left" vertical="center" wrapText="1"/>
    </xf>
    <xf numFmtId="43" fontId="11" fillId="2" borderId="15" xfId="1" applyFont="1" applyFill="1" applyBorder="1" applyAlignment="1">
      <alignment horizontal="right" wrapText="1"/>
    </xf>
    <xf numFmtId="43" fontId="13" fillId="2" borderId="16" xfId="1" applyFont="1" applyFill="1" applyBorder="1" applyAlignment="1">
      <alignment horizontal="right"/>
    </xf>
    <xf numFmtId="43" fontId="4" fillId="0" borderId="13" xfId="1" applyFont="1" applyBorder="1"/>
    <xf numFmtId="4" fontId="4" fillId="0" borderId="7" xfId="0" applyNumberFormat="1" applyFont="1" applyBorder="1" applyAlignment="1">
      <alignment horizontal="left" vertical="center" wrapText="1"/>
    </xf>
    <xf numFmtId="43" fontId="13" fillId="4" borderId="2" xfId="1" applyFont="1" applyFill="1" applyBorder="1" applyAlignment="1">
      <alignment horizontal="right" wrapText="1"/>
    </xf>
    <xf numFmtId="43" fontId="12" fillId="0" borderId="21" xfId="1" applyFont="1" applyBorder="1" applyAlignment="1">
      <alignment horizontal="right"/>
    </xf>
    <xf numFmtId="4" fontId="5" fillId="2" borderId="14" xfId="0" applyNumberFormat="1" applyFont="1" applyFill="1" applyBorder="1" applyAlignment="1">
      <alignment horizontal="left" vertical="center" wrapText="1"/>
    </xf>
    <xf numFmtId="43" fontId="4" fillId="2" borderId="22" xfId="1" applyFont="1" applyFill="1" applyBorder="1"/>
    <xf numFmtId="43" fontId="12" fillId="2" borderId="16" xfId="1" applyFont="1" applyFill="1" applyBorder="1" applyAlignment="1">
      <alignment horizontal="right"/>
    </xf>
    <xf numFmtId="4" fontId="0" fillId="0" borderId="10" xfId="0" applyNumberFormat="1" applyBorder="1" applyAlignment="1">
      <alignment horizontal="left" vertical="center" wrapText="1"/>
    </xf>
    <xf numFmtId="43" fontId="11" fillId="4" borderId="11" xfId="1" applyFont="1" applyFill="1" applyBorder="1" applyAlignment="1">
      <alignment horizontal="right" wrapText="1"/>
    </xf>
    <xf numFmtId="43" fontId="5" fillId="2" borderId="22" xfId="1" applyFont="1" applyFill="1" applyBorder="1"/>
    <xf numFmtId="43" fontId="12" fillId="0" borderId="11" xfId="1" applyFont="1" applyBorder="1" applyAlignment="1">
      <alignment horizontal="right"/>
    </xf>
    <xf numFmtId="43" fontId="12" fillId="0" borderId="2" xfId="1" applyFont="1" applyBorder="1" applyAlignment="1">
      <alignment horizontal="right"/>
    </xf>
    <xf numFmtId="43" fontId="13" fillId="2" borderId="22" xfId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horizontal="left" vertical="center" wrapText="1"/>
    </xf>
    <xf numFmtId="43" fontId="6" fillId="0" borderId="3" xfId="1" applyFont="1" applyBorder="1"/>
    <xf numFmtId="4" fontId="5" fillId="2" borderId="17" xfId="0" applyNumberFormat="1" applyFont="1" applyFill="1" applyBorder="1" applyAlignment="1">
      <alignment horizontal="left" vertical="center" wrapText="1"/>
    </xf>
    <xf numFmtId="43" fontId="13" fillId="2" borderId="18" xfId="1" applyFont="1" applyFill="1" applyBorder="1" applyAlignment="1">
      <alignment horizontal="right" wrapText="1"/>
    </xf>
    <xf numFmtId="43" fontId="8" fillId="2" borderId="20" xfId="0" applyNumberFormat="1" applyFont="1" applyFill="1" applyBorder="1"/>
    <xf numFmtId="43" fontId="8" fillId="2" borderId="20" xfId="1" applyFont="1" applyFill="1" applyBorder="1"/>
    <xf numFmtId="43" fontId="13" fillId="2" borderId="19" xfId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left" vertical="center" wrapText="1"/>
    </xf>
    <xf numFmtId="43" fontId="8" fillId="2" borderId="3" xfId="0" applyNumberFormat="1" applyFont="1" applyFill="1" applyBorder="1"/>
    <xf numFmtId="43" fontId="8" fillId="2" borderId="3" xfId="1" applyFont="1" applyFill="1" applyBorder="1"/>
    <xf numFmtId="4" fontId="4" fillId="0" borderId="3" xfId="0" applyNumberFormat="1" applyFont="1" applyBorder="1" applyAlignment="1">
      <alignment horizontal="left" vertical="center" wrapText="1"/>
    </xf>
    <xf numFmtId="43" fontId="13" fillId="2" borderId="3" xfId="1" applyFont="1" applyFill="1" applyBorder="1" applyAlignment="1">
      <alignment horizontal="right"/>
    </xf>
    <xf numFmtId="43" fontId="6" fillId="2" borderId="3" xfId="1" applyFont="1" applyFill="1" applyBorder="1"/>
    <xf numFmtId="43" fontId="5" fillId="2" borderId="3" xfId="1" applyFont="1" applyFill="1" applyBorder="1"/>
    <xf numFmtId="43" fontId="13" fillId="2" borderId="6" xfId="1" applyFont="1" applyFill="1" applyBorder="1" applyAlignment="1">
      <alignment horizontal="right"/>
    </xf>
    <xf numFmtId="43" fontId="5" fillId="2" borderId="19" xfId="1" applyFont="1" applyFill="1" applyBorder="1"/>
    <xf numFmtId="43" fontId="8" fillId="2" borderId="6" xfId="0" applyNumberFormat="1" applyFont="1" applyFill="1" applyBorder="1"/>
    <xf numFmtId="4" fontId="4" fillId="0" borderId="11" xfId="0" applyNumberFormat="1" applyFont="1" applyBorder="1" applyAlignment="1">
      <alignment horizontal="left" vertical="center" wrapText="1"/>
    </xf>
    <xf numFmtId="43" fontId="4" fillId="0" borderId="11" xfId="1" applyFont="1" applyBorder="1"/>
    <xf numFmtId="43" fontId="6" fillId="0" borderId="11" xfId="1" applyFont="1" applyBorder="1"/>
    <xf numFmtId="0" fontId="23" fillId="0" borderId="0" xfId="2" applyFont="1" applyAlignment="1" applyProtection="1">
      <alignment horizontal="center" wrapText="1"/>
      <protection locked="0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2" fillId="0" borderId="0" xfId="2" applyFont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1339215</xdr:colOff>
      <xdr:row>0</xdr:row>
      <xdr:rowOff>0</xdr:rowOff>
    </xdr:from>
    <xdr:to>
      <xdr:col>6</xdr:col>
      <xdr:colOff>358140</xdr:colOff>
      <xdr:row>3</xdr:row>
      <xdr:rowOff>168402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243D33B-8784-4559-4679-5BD75E959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0"/>
          <a:ext cx="2798445" cy="869442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990601</xdr:colOff>
      <xdr:row>86</xdr:row>
      <xdr:rowOff>3803</xdr:rowOff>
    </xdr:from>
    <xdr:to>
      <xdr:col>8</xdr:col>
      <xdr:colOff>981075</xdr:colOff>
      <xdr:row>95</xdr:row>
      <xdr:rowOff>190499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35F26A-9FB8-22D2-E546-4F5DCBA65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6" y="24664028"/>
          <a:ext cx="2105024" cy="1948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zoomScaleNormal="100" workbookViewId="0">
      <selection activeCell="B5" sqref="B5:K5"/>
    </sheetView>
  </sheetViews>
  <sheetFormatPr baseColWidth="10" defaultColWidth="11.42578125" defaultRowHeight="15" x14ac:dyDescent="0.25"/>
  <cols>
    <col min="1" max="1" width="2.42578125" customWidth="1"/>
    <col min="2" max="2" width="33.7109375" customWidth="1"/>
    <col min="3" max="3" width="19.140625" customWidth="1"/>
    <col min="4" max="4" width="21" customWidth="1"/>
    <col min="5" max="5" width="18.28515625" customWidth="1"/>
    <col min="6" max="10" width="15.85546875" customWidth="1"/>
    <col min="11" max="11" width="14.28515625" bestFit="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26.45" customHeight="1" x14ac:dyDescent="0.2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5" customHeight="1" x14ac:dyDescent="0.25"/>
    <row r="5" spans="1:11" ht="17.45" customHeight="1" x14ac:dyDescent="0.25">
      <c r="B5" s="114" t="s">
        <v>96</v>
      </c>
      <c r="C5" s="114"/>
      <c r="D5" s="114"/>
      <c r="E5" s="114"/>
      <c r="F5" s="114"/>
      <c r="G5" s="114"/>
      <c r="H5" s="114"/>
      <c r="I5" s="114"/>
      <c r="J5" s="114"/>
      <c r="K5" s="114"/>
    </row>
    <row r="6" spans="1:11" ht="13.9" customHeight="1" x14ac:dyDescent="0.25">
      <c r="A6" s="112" t="s">
        <v>97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</row>
    <row r="7" spans="1:11" ht="17.25" thickBot="1" x14ac:dyDescent="0.35">
      <c r="A7" s="111" t="s">
        <v>98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</row>
    <row r="8" spans="1:11" ht="37.15" customHeight="1" thickBot="1" x14ac:dyDescent="0.3">
      <c r="A8" s="1"/>
      <c r="B8" s="5" t="s">
        <v>0</v>
      </c>
      <c r="C8" s="14" t="s">
        <v>1</v>
      </c>
      <c r="D8" s="19" t="s">
        <v>2</v>
      </c>
      <c r="E8" s="84" t="s">
        <v>3</v>
      </c>
      <c r="F8" s="84" t="s">
        <v>94</v>
      </c>
      <c r="G8" s="84" t="s">
        <v>99</v>
      </c>
      <c r="H8" s="84" t="s">
        <v>100</v>
      </c>
      <c r="I8" s="84" t="s">
        <v>102</v>
      </c>
      <c r="J8" s="84" t="s">
        <v>103</v>
      </c>
      <c r="K8" s="84" t="s">
        <v>95</v>
      </c>
    </row>
    <row r="9" spans="1:11" x14ac:dyDescent="0.25">
      <c r="A9" s="1"/>
      <c r="B9" s="28" t="s">
        <v>4</v>
      </c>
      <c r="C9" s="2"/>
      <c r="D9" s="20"/>
      <c r="E9" s="66"/>
      <c r="F9" s="66"/>
      <c r="G9" s="66"/>
      <c r="H9" s="66"/>
      <c r="I9" s="66"/>
      <c r="J9" s="66"/>
      <c r="K9" s="66"/>
    </row>
    <row r="10" spans="1:11" ht="33" x14ac:dyDescent="0.25">
      <c r="A10" s="1"/>
      <c r="B10" s="29" t="s">
        <v>5</v>
      </c>
      <c r="C10" s="4">
        <f>SUM(C11:C15)</f>
        <v>418065710</v>
      </c>
      <c r="D10" s="21">
        <v>608457830.22000003</v>
      </c>
      <c r="E10" s="30">
        <f t="shared" ref="E10:J10" si="0">SUM(E11:E15)</f>
        <v>28733536.490000002</v>
      </c>
      <c r="F10" s="30">
        <f t="shared" si="0"/>
        <v>29066707.889999997</v>
      </c>
      <c r="G10" s="30">
        <f t="shared" si="0"/>
        <v>28952397.210000001</v>
      </c>
      <c r="H10" s="30">
        <f t="shared" si="0"/>
        <v>29084687.899999999</v>
      </c>
      <c r="I10" s="30">
        <f t="shared" si="0"/>
        <v>29347244.169999998</v>
      </c>
      <c r="J10" s="101">
        <f t="shared" si="0"/>
        <v>51891214.719999999</v>
      </c>
      <c r="K10" s="93">
        <f>SUM(E10:J10)</f>
        <v>197075788.38</v>
      </c>
    </row>
    <row r="11" spans="1:11" ht="22.15" customHeight="1" x14ac:dyDescent="0.25">
      <c r="A11" s="1"/>
      <c r="B11" s="85" t="s">
        <v>6</v>
      </c>
      <c r="C11" s="6">
        <v>333148665</v>
      </c>
      <c r="D11" s="6">
        <v>424504007</v>
      </c>
      <c r="E11" s="86">
        <v>24750698.300000001</v>
      </c>
      <c r="F11" s="86">
        <v>25058631.579999998</v>
      </c>
      <c r="G11" s="86">
        <v>24963242.140000001</v>
      </c>
      <c r="H11" s="86">
        <v>25096751.079999998</v>
      </c>
      <c r="I11" s="86">
        <v>25281490.289999999</v>
      </c>
      <c r="J11" s="86">
        <v>25793810.170000002</v>
      </c>
      <c r="K11" s="86">
        <f>SUM(E11:J11)</f>
        <v>150944623.56</v>
      </c>
    </row>
    <row r="12" spans="1:11" ht="26.45" customHeight="1" x14ac:dyDescent="0.25">
      <c r="A12" s="1"/>
      <c r="B12" s="85" t="s">
        <v>7</v>
      </c>
      <c r="C12" s="6">
        <v>42315396</v>
      </c>
      <c r="D12" s="6">
        <v>125334260.98999999</v>
      </c>
      <c r="E12" s="86">
        <v>287000</v>
      </c>
      <c r="F12" s="86">
        <v>287000</v>
      </c>
      <c r="G12" s="86">
        <v>287000</v>
      </c>
      <c r="H12" s="86">
        <v>287000</v>
      </c>
      <c r="I12" s="86">
        <v>302000</v>
      </c>
      <c r="J12" s="86">
        <v>22355140.219999999</v>
      </c>
      <c r="K12" s="86">
        <f t="shared" ref="K12:K15" si="1">SUM(E12:J12)</f>
        <v>23805140.219999999</v>
      </c>
    </row>
    <row r="13" spans="1:11" ht="25.5" x14ac:dyDescent="0.25">
      <c r="A13" s="1"/>
      <c r="B13" s="85" t="s">
        <v>8</v>
      </c>
      <c r="C13" s="3">
        <v>0</v>
      </c>
      <c r="D13" s="3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f t="shared" si="1"/>
        <v>0</v>
      </c>
    </row>
    <row r="14" spans="1:11" ht="25.5" x14ac:dyDescent="0.25">
      <c r="A14" s="1"/>
      <c r="B14" s="85" t="s">
        <v>9</v>
      </c>
      <c r="C14" s="7">
        <v>0</v>
      </c>
      <c r="D14" s="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f t="shared" si="1"/>
        <v>0</v>
      </c>
    </row>
    <row r="15" spans="1:11" ht="25.5" x14ac:dyDescent="0.25">
      <c r="A15" s="1"/>
      <c r="B15" s="85" t="s">
        <v>10</v>
      </c>
      <c r="C15" s="6">
        <v>42601649</v>
      </c>
      <c r="D15" s="6">
        <v>58619562.229999997</v>
      </c>
      <c r="E15" s="86">
        <v>3695838.19</v>
      </c>
      <c r="F15" s="86">
        <v>3721076.31</v>
      </c>
      <c r="G15" s="86">
        <v>3702155.07</v>
      </c>
      <c r="H15" s="86">
        <v>3700936.82</v>
      </c>
      <c r="I15" s="86">
        <v>3763753.88</v>
      </c>
      <c r="J15" s="86">
        <v>3742264.33</v>
      </c>
      <c r="K15" s="86">
        <f t="shared" si="1"/>
        <v>22326024.600000001</v>
      </c>
    </row>
    <row r="16" spans="1:11" x14ac:dyDescent="0.25">
      <c r="A16" s="1"/>
      <c r="B16" s="87" t="s">
        <v>11</v>
      </c>
      <c r="C16" s="88">
        <f>C17+C18+C19+C20+C21+C22+C23+C24+C25</f>
        <v>182562351</v>
      </c>
      <c r="D16" s="100">
        <f t="shared" ref="D16:J16" si="2">SUM(D17:D25)</f>
        <v>266058681.74000001</v>
      </c>
      <c r="E16" s="89">
        <f t="shared" si="2"/>
        <v>4722939.4799999995</v>
      </c>
      <c r="F16" s="89">
        <f t="shared" si="2"/>
        <v>20547266.559999999</v>
      </c>
      <c r="G16" s="89">
        <f t="shared" si="2"/>
        <v>14107397.07</v>
      </c>
      <c r="H16" s="89">
        <f t="shared" si="2"/>
        <v>13037383.33</v>
      </c>
      <c r="I16" s="89">
        <f t="shared" si="2"/>
        <v>13521202.759999998</v>
      </c>
      <c r="J16" s="89">
        <f t="shared" si="2"/>
        <v>15771388.49</v>
      </c>
      <c r="K16" s="90">
        <f>SUM(E16:J16)</f>
        <v>81707577.689999998</v>
      </c>
    </row>
    <row r="17" spans="1:11" x14ac:dyDescent="0.25">
      <c r="A17" s="1"/>
      <c r="B17" s="85" t="s">
        <v>12</v>
      </c>
      <c r="C17" s="6">
        <v>30550000</v>
      </c>
      <c r="D17" s="6">
        <v>31869488</v>
      </c>
      <c r="E17" s="86">
        <v>2420834.0299999998</v>
      </c>
      <c r="F17" s="86">
        <v>2228436.84</v>
      </c>
      <c r="G17" s="86">
        <v>2110790.67</v>
      </c>
      <c r="H17" s="86">
        <v>2015423.83</v>
      </c>
      <c r="I17" s="86">
        <v>2012909.63</v>
      </c>
      <c r="J17" s="86">
        <v>2498669.44</v>
      </c>
      <c r="K17" s="86">
        <f>SUM(E17:J17)</f>
        <v>13287064.439999999</v>
      </c>
    </row>
    <row r="18" spans="1:11" ht="25.5" x14ac:dyDescent="0.25">
      <c r="A18" s="1"/>
      <c r="B18" s="85" t="s">
        <v>13</v>
      </c>
      <c r="C18" s="6">
        <v>15019000</v>
      </c>
      <c r="D18" s="6">
        <v>44721641.689999998</v>
      </c>
      <c r="E18" s="86">
        <v>61619.6</v>
      </c>
      <c r="F18" s="86">
        <v>175200.5</v>
      </c>
      <c r="G18" s="86">
        <v>3188350.04</v>
      </c>
      <c r="H18" s="86">
        <v>177118</v>
      </c>
      <c r="I18" s="86">
        <v>1559274.07</v>
      </c>
      <c r="J18" s="86">
        <v>493917.82</v>
      </c>
      <c r="K18" s="86">
        <f t="shared" ref="K18:K25" si="3">SUM(E18:J18)</f>
        <v>5655480.0300000003</v>
      </c>
    </row>
    <row r="19" spans="1:11" x14ac:dyDescent="0.25">
      <c r="A19" s="1"/>
      <c r="B19" s="85" t="s">
        <v>14</v>
      </c>
      <c r="C19" s="6">
        <v>8415000</v>
      </c>
      <c r="D19" s="3">
        <v>11388705.449999999</v>
      </c>
      <c r="E19" s="86">
        <v>0</v>
      </c>
      <c r="F19" s="86">
        <v>108794</v>
      </c>
      <c r="G19" s="86">
        <v>148872</v>
      </c>
      <c r="H19" s="86">
        <v>205068</v>
      </c>
      <c r="I19" s="86">
        <v>2642121.42</v>
      </c>
      <c r="J19" s="86">
        <v>124010</v>
      </c>
      <c r="K19" s="86">
        <f t="shared" si="3"/>
        <v>3228865.42</v>
      </c>
    </row>
    <row r="20" spans="1:11" x14ac:dyDescent="0.25">
      <c r="A20" s="1"/>
      <c r="B20" s="85" t="s">
        <v>15</v>
      </c>
      <c r="C20" s="6">
        <v>1730779</v>
      </c>
      <c r="D20" s="6">
        <v>3373622</v>
      </c>
      <c r="E20" s="86">
        <v>0</v>
      </c>
      <c r="F20" s="86">
        <v>0</v>
      </c>
      <c r="G20" s="86">
        <v>0</v>
      </c>
      <c r="H20" s="86">
        <v>14603.04</v>
      </c>
      <c r="I20" s="86">
        <v>427358.83</v>
      </c>
      <c r="J20" s="86">
        <v>0</v>
      </c>
      <c r="K20" s="86">
        <f t="shared" si="3"/>
        <v>441961.87</v>
      </c>
    </row>
    <row r="21" spans="1:11" x14ac:dyDescent="0.25">
      <c r="A21" s="1"/>
      <c r="B21" s="85" t="s">
        <v>16</v>
      </c>
      <c r="C21" s="6">
        <v>44574000</v>
      </c>
      <c r="D21" s="6">
        <v>49890948.799999997</v>
      </c>
      <c r="E21" s="86">
        <v>1701035.9</v>
      </c>
      <c r="F21" s="86">
        <v>3058771.25</v>
      </c>
      <c r="G21" s="86">
        <v>2570027.19</v>
      </c>
      <c r="H21" s="86">
        <v>1510063.04</v>
      </c>
      <c r="I21" s="86">
        <v>3124746.59</v>
      </c>
      <c r="J21" s="86">
        <v>2352942.54</v>
      </c>
      <c r="K21" s="86">
        <f t="shared" si="3"/>
        <v>14317586.509999998</v>
      </c>
    </row>
    <row r="22" spans="1:11" x14ac:dyDescent="0.25">
      <c r="A22" s="1"/>
      <c r="B22" s="85" t="s">
        <v>17</v>
      </c>
      <c r="C22" s="6">
        <v>3930000</v>
      </c>
      <c r="D22" s="3">
        <v>1972225</v>
      </c>
      <c r="E22" s="86">
        <v>168636.95</v>
      </c>
      <c r="F22" s="86">
        <v>167640.12</v>
      </c>
      <c r="G22" s="86">
        <v>174882.44</v>
      </c>
      <c r="H22" s="86">
        <v>173361.43</v>
      </c>
      <c r="I22" s="86">
        <v>0</v>
      </c>
      <c r="J22" s="86">
        <v>383298.68</v>
      </c>
      <c r="K22" s="86">
        <f t="shared" si="3"/>
        <v>1067819.6199999999</v>
      </c>
    </row>
    <row r="23" spans="1:11" ht="38.25" x14ac:dyDescent="0.25">
      <c r="A23" s="1"/>
      <c r="B23" s="85" t="s">
        <v>18</v>
      </c>
      <c r="C23" s="6">
        <v>9700000</v>
      </c>
      <c r="D23" s="6">
        <v>8151788</v>
      </c>
      <c r="E23" s="86">
        <v>81300</v>
      </c>
      <c r="F23" s="86">
        <v>67953.320000000007</v>
      </c>
      <c r="G23" s="86">
        <v>342575.46</v>
      </c>
      <c r="H23" s="86">
        <v>256418.45</v>
      </c>
      <c r="I23" s="86">
        <v>146608.51999999999</v>
      </c>
      <c r="J23" s="86">
        <v>107551.41</v>
      </c>
      <c r="K23" s="86">
        <f t="shared" si="3"/>
        <v>1002407.16</v>
      </c>
    </row>
    <row r="24" spans="1:11" ht="25.5" x14ac:dyDescent="0.25">
      <c r="A24" s="1"/>
      <c r="B24" s="85" t="s">
        <v>19</v>
      </c>
      <c r="C24" s="6">
        <v>42882572</v>
      </c>
      <c r="D24" s="6">
        <v>55512457.350000001</v>
      </c>
      <c r="E24" s="86">
        <v>204848</v>
      </c>
      <c r="F24" s="86">
        <v>0</v>
      </c>
      <c r="G24" s="86">
        <v>1662921.54</v>
      </c>
      <c r="H24" s="86">
        <v>4021459.71</v>
      </c>
      <c r="I24" s="86">
        <v>1397691.11</v>
      </c>
      <c r="J24" s="86">
        <v>7937568.7000000002</v>
      </c>
      <c r="K24" s="86">
        <f t="shared" si="3"/>
        <v>15224489.060000001</v>
      </c>
    </row>
    <row r="25" spans="1:11" ht="25.5" x14ac:dyDescent="0.25">
      <c r="A25" s="1"/>
      <c r="B25" s="85" t="s">
        <v>20</v>
      </c>
      <c r="C25" s="6">
        <v>25761000</v>
      </c>
      <c r="D25" s="3">
        <v>59177805.450000003</v>
      </c>
      <c r="E25" s="86">
        <v>84665</v>
      </c>
      <c r="F25" s="86">
        <v>14740470.529999999</v>
      </c>
      <c r="G25" s="86">
        <v>3908977.73</v>
      </c>
      <c r="H25" s="86">
        <v>4663867.83</v>
      </c>
      <c r="I25" s="86">
        <v>2210492.59</v>
      </c>
      <c r="J25" s="86">
        <v>1873429.9</v>
      </c>
      <c r="K25" s="86">
        <f t="shared" si="3"/>
        <v>27481903.579999994</v>
      </c>
    </row>
    <row r="26" spans="1:11" x14ac:dyDescent="0.25">
      <c r="A26" s="1"/>
      <c r="B26" s="87" t="s">
        <v>21</v>
      </c>
      <c r="C26" s="88">
        <f t="shared" ref="C26:J26" si="4">SUM(C27:C35)</f>
        <v>39510060</v>
      </c>
      <c r="D26" s="91">
        <f t="shared" si="4"/>
        <v>45987382.890000001</v>
      </c>
      <c r="E26" s="89">
        <f t="shared" si="4"/>
        <v>676378</v>
      </c>
      <c r="F26" s="89">
        <f t="shared" si="4"/>
        <v>930679.64</v>
      </c>
      <c r="G26" s="89">
        <f t="shared" si="4"/>
        <v>519095.36</v>
      </c>
      <c r="H26" s="89">
        <f t="shared" si="4"/>
        <v>1719684.83</v>
      </c>
      <c r="I26" s="89">
        <f t="shared" si="4"/>
        <v>2758726.1</v>
      </c>
      <c r="J26" s="89">
        <f t="shared" si="4"/>
        <v>2311075.08</v>
      </c>
      <c r="K26" s="90">
        <f>SUM(E26:J26)</f>
        <v>8915639.0099999998</v>
      </c>
    </row>
    <row r="27" spans="1:11" ht="25.5" x14ac:dyDescent="0.25">
      <c r="A27" s="1"/>
      <c r="B27" s="85" t="s">
        <v>22</v>
      </c>
      <c r="C27" s="6">
        <v>3540900</v>
      </c>
      <c r="D27" s="6">
        <v>7934590</v>
      </c>
      <c r="E27" s="86">
        <v>0</v>
      </c>
      <c r="F27" s="86">
        <v>0</v>
      </c>
      <c r="G27" s="86">
        <v>45024</v>
      </c>
      <c r="H27" s="86">
        <v>749976.96</v>
      </c>
      <c r="I27" s="86">
        <v>137969.59</v>
      </c>
      <c r="J27" s="86">
        <v>214104.4</v>
      </c>
      <c r="K27" s="86">
        <f>SUM(E27:J27)</f>
        <v>1147074.95</v>
      </c>
    </row>
    <row r="28" spans="1:11" x14ac:dyDescent="0.25">
      <c r="A28" s="1"/>
      <c r="B28" s="85" t="s">
        <v>23</v>
      </c>
      <c r="C28" s="6">
        <v>3029160</v>
      </c>
      <c r="D28" s="3">
        <v>4749945.8899999997</v>
      </c>
      <c r="E28" s="86">
        <v>8378</v>
      </c>
      <c r="F28" s="86">
        <v>31796.28</v>
      </c>
      <c r="G28" s="86">
        <v>0</v>
      </c>
      <c r="H28" s="86">
        <v>8900</v>
      </c>
      <c r="I28" s="86">
        <v>204241.17</v>
      </c>
      <c r="J28" s="86">
        <v>532681.5</v>
      </c>
      <c r="K28" s="86">
        <f t="shared" ref="K28:K35" si="5">SUM(E28:J28)</f>
        <v>785996.95</v>
      </c>
    </row>
    <row r="29" spans="1:11" ht="25.5" x14ac:dyDescent="0.25">
      <c r="A29" s="1"/>
      <c r="B29" s="85" t="s">
        <v>24</v>
      </c>
      <c r="C29" s="6">
        <v>2625000</v>
      </c>
      <c r="D29" s="6">
        <v>2814136</v>
      </c>
      <c r="E29" s="86">
        <v>0</v>
      </c>
      <c r="F29" s="86">
        <v>134520</v>
      </c>
      <c r="G29" s="86">
        <v>11195.84</v>
      </c>
      <c r="H29" s="86">
        <v>241998.11</v>
      </c>
      <c r="I29" s="86">
        <v>164427.95000000001</v>
      </c>
      <c r="J29" s="86">
        <v>77880</v>
      </c>
      <c r="K29" s="86">
        <f t="shared" si="5"/>
        <v>630021.89999999991</v>
      </c>
    </row>
    <row r="30" spans="1:11" x14ac:dyDescent="0.25">
      <c r="A30" s="1"/>
      <c r="B30" s="85" t="s">
        <v>25</v>
      </c>
      <c r="C30" s="6">
        <v>0</v>
      </c>
      <c r="D30" s="6">
        <v>0</v>
      </c>
      <c r="E30" s="86">
        <v>0</v>
      </c>
      <c r="F30" s="86">
        <v>0</v>
      </c>
      <c r="G30" s="86">
        <v>0</v>
      </c>
      <c r="H30" s="86">
        <v>0</v>
      </c>
      <c r="I30" s="86">
        <v>0</v>
      </c>
      <c r="J30" s="86">
        <v>0</v>
      </c>
      <c r="K30" s="86">
        <f t="shared" si="5"/>
        <v>0</v>
      </c>
    </row>
    <row r="31" spans="1:11" ht="25.5" x14ac:dyDescent="0.25">
      <c r="A31" s="1"/>
      <c r="B31" s="85" t="s">
        <v>26</v>
      </c>
      <c r="C31" s="6">
        <v>1300000</v>
      </c>
      <c r="D31" s="3">
        <v>1207316</v>
      </c>
      <c r="E31" s="86">
        <v>0</v>
      </c>
      <c r="F31" s="86">
        <v>0</v>
      </c>
      <c r="G31" s="86">
        <v>31550.84</v>
      </c>
      <c r="H31" s="86">
        <v>1780.36</v>
      </c>
      <c r="I31" s="86">
        <v>1758</v>
      </c>
      <c r="J31" s="86">
        <v>142800</v>
      </c>
      <c r="K31" s="86">
        <f t="shared" si="5"/>
        <v>177889.2</v>
      </c>
    </row>
    <row r="32" spans="1:11" ht="25.5" x14ac:dyDescent="0.25">
      <c r="A32" s="1"/>
      <c r="B32" s="85" t="s">
        <v>27</v>
      </c>
      <c r="C32" s="6">
        <v>325000</v>
      </c>
      <c r="D32" s="6">
        <v>795000</v>
      </c>
      <c r="E32" s="86">
        <v>0</v>
      </c>
      <c r="F32" s="86">
        <v>0</v>
      </c>
      <c r="G32" s="86">
        <v>0</v>
      </c>
      <c r="H32" s="86">
        <v>9487.64</v>
      </c>
      <c r="I32" s="86">
        <v>1283.69</v>
      </c>
      <c r="J32" s="86">
        <v>0</v>
      </c>
      <c r="K32" s="86">
        <f t="shared" si="5"/>
        <v>10771.33</v>
      </c>
    </row>
    <row r="33" spans="1:11" ht="25.5" x14ac:dyDescent="0.25">
      <c r="A33" s="1"/>
      <c r="B33" s="85" t="s">
        <v>28</v>
      </c>
      <c r="C33" s="6">
        <v>9465000</v>
      </c>
      <c r="D33" s="6">
        <v>12929224</v>
      </c>
      <c r="E33" s="86">
        <v>668000</v>
      </c>
      <c r="F33" s="86">
        <v>660000</v>
      </c>
      <c r="G33" s="86">
        <v>0</v>
      </c>
      <c r="H33" s="86">
        <v>80660.92</v>
      </c>
      <c r="I33" s="86">
        <v>1608233.29</v>
      </c>
      <c r="J33" s="86">
        <v>830000</v>
      </c>
      <c r="K33" s="86">
        <f t="shared" si="5"/>
        <v>3846894.21</v>
      </c>
    </row>
    <row r="34" spans="1:11" ht="38.25" x14ac:dyDescent="0.25">
      <c r="A34" s="1"/>
      <c r="B34" s="85" t="s">
        <v>29</v>
      </c>
      <c r="C34" s="15">
        <v>0</v>
      </c>
      <c r="D34" s="3">
        <v>0</v>
      </c>
      <c r="E34" s="86">
        <v>0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86">
        <f t="shared" si="5"/>
        <v>0</v>
      </c>
    </row>
    <row r="35" spans="1:11" x14ac:dyDescent="0.25">
      <c r="A35" s="1"/>
      <c r="B35" s="85" t="s">
        <v>30</v>
      </c>
      <c r="C35" s="6">
        <v>19225000</v>
      </c>
      <c r="D35" s="6">
        <v>15557171</v>
      </c>
      <c r="E35" s="86">
        <v>0</v>
      </c>
      <c r="F35" s="86">
        <v>104363.36</v>
      </c>
      <c r="G35" s="86">
        <v>431324.68</v>
      </c>
      <c r="H35" s="86">
        <v>626880.84</v>
      </c>
      <c r="I35" s="86">
        <v>640812.41</v>
      </c>
      <c r="J35" s="86">
        <v>513609.18</v>
      </c>
      <c r="K35" s="86">
        <f t="shared" si="5"/>
        <v>2316990.4700000002</v>
      </c>
    </row>
    <row r="36" spans="1:11" x14ac:dyDescent="0.25">
      <c r="A36" s="1"/>
      <c r="B36" s="92" t="s">
        <v>31</v>
      </c>
      <c r="C36" s="8">
        <f t="shared" ref="C36:J36" si="6">SUM(C37:C43)</f>
        <v>494493484</v>
      </c>
      <c r="D36" s="96">
        <f t="shared" si="6"/>
        <v>270541545.44</v>
      </c>
      <c r="E36" s="93">
        <f t="shared" si="6"/>
        <v>36062318.359999999</v>
      </c>
      <c r="F36" s="93">
        <f t="shared" si="6"/>
        <v>40232072.219999999</v>
      </c>
      <c r="G36" s="93">
        <f t="shared" si="6"/>
        <v>39111476.289999999</v>
      </c>
      <c r="H36" s="93">
        <f t="shared" si="6"/>
        <v>41746861.969999999</v>
      </c>
      <c r="I36" s="93">
        <f t="shared" si="6"/>
        <v>38272899.289999999</v>
      </c>
      <c r="J36" s="93">
        <f t="shared" si="6"/>
        <v>27544958.100000001</v>
      </c>
      <c r="K36" s="94">
        <f>SUM(E36:J36)</f>
        <v>222970586.22999999</v>
      </c>
    </row>
    <row r="37" spans="1:11" ht="25.5" x14ac:dyDescent="0.25">
      <c r="A37" s="1"/>
      <c r="B37" s="95" t="s">
        <v>32</v>
      </c>
      <c r="C37" s="6">
        <v>119125451</v>
      </c>
      <c r="D37" s="3">
        <v>93229451</v>
      </c>
      <c r="E37" s="86">
        <v>5150577.3600000003</v>
      </c>
      <c r="F37" s="86">
        <v>9320331.2200000007</v>
      </c>
      <c r="G37" s="86">
        <v>7610454.29</v>
      </c>
      <c r="H37" s="86">
        <v>10835120.970000001</v>
      </c>
      <c r="I37" s="86">
        <v>7360454.29</v>
      </c>
      <c r="J37" s="86">
        <v>7152120.96</v>
      </c>
      <c r="K37" s="86">
        <f>SUM(E37:J37)</f>
        <v>47429059.090000004</v>
      </c>
    </row>
    <row r="38" spans="1:11" ht="25.5" x14ac:dyDescent="0.25">
      <c r="A38" s="1"/>
      <c r="B38" s="95" t="s">
        <v>33</v>
      </c>
      <c r="C38" s="9">
        <v>0</v>
      </c>
      <c r="D38" s="6">
        <v>0</v>
      </c>
      <c r="E38" s="86">
        <v>0</v>
      </c>
      <c r="F38" s="86">
        <v>0</v>
      </c>
      <c r="G38" s="86">
        <v>0</v>
      </c>
      <c r="H38" s="86">
        <v>0</v>
      </c>
      <c r="I38" s="86">
        <v>0</v>
      </c>
      <c r="J38" s="86">
        <v>0</v>
      </c>
      <c r="K38" s="86">
        <f t="shared" ref="K38:K43" si="7">SUM(E38:J38)</f>
        <v>0</v>
      </c>
    </row>
    <row r="39" spans="1:11" ht="25.5" x14ac:dyDescent="0.25">
      <c r="A39" s="1"/>
      <c r="B39" s="95" t="s">
        <v>34</v>
      </c>
      <c r="C39" s="9">
        <v>0</v>
      </c>
      <c r="D39" s="6">
        <v>0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86">
        <f t="shared" si="7"/>
        <v>0</v>
      </c>
    </row>
    <row r="40" spans="1:11" ht="25.5" x14ac:dyDescent="0.25">
      <c r="A40" s="1"/>
      <c r="B40" s="95" t="s">
        <v>35</v>
      </c>
      <c r="C40" s="9">
        <v>0</v>
      </c>
      <c r="D40" s="3">
        <v>0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/>
      <c r="K40" s="86">
        <f t="shared" si="7"/>
        <v>0</v>
      </c>
    </row>
    <row r="41" spans="1:11" ht="25.5" x14ac:dyDescent="0.25">
      <c r="A41" s="1"/>
      <c r="B41" s="95" t="s">
        <v>36</v>
      </c>
      <c r="C41" s="9">
        <v>0</v>
      </c>
      <c r="D41" s="6">
        <v>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/>
      <c r="K41" s="86">
        <f t="shared" si="7"/>
        <v>0</v>
      </c>
    </row>
    <row r="42" spans="1:11" ht="25.5" x14ac:dyDescent="0.25">
      <c r="A42" s="1"/>
      <c r="B42" s="95" t="s">
        <v>37</v>
      </c>
      <c r="C42" s="6">
        <v>2070000</v>
      </c>
      <c r="D42" s="6">
        <v>2366000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2363292.7000000002</v>
      </c>
      <c r="K42" s="86">
        <f t="shared" si="7"/>
        <v>2363292.7000000002</v>
      </c>
    </row>
    <row r="43" spans="1:11" ht="26.25" thickBot="1" x14ac:dyDescent="0.3">
      <c r="A43" s="1"/>
      <c r="B43" s="102" t="s">
        <v>38</v>
      </c>
      <c r="C43" s="81">
        <v>373298033</v>
      </c>
      <c r="D43" s="103">
        <v>174946094.44</v>
      </c>
      <c r="E43" s="104">
        <v>30911741</v>
      </c>
      <c r="F43" s="104">
        <v>30911741</v>
      </c>
      <c r="G43" s="104">
        <v>31501022</v>
      </c>
      <c r="H43" s="104">
        <v>30911741</v>
      </c>
      <c r="I43" s="104">
        <v>30912445</v>
      </c>
      <c r="J43" s="104">
        <v>18029544.440000001</v>
      </c>
      <c r="K43" s="104">
        <f t="shared" si="7"/>
        <v>173178234.44</v>
      </c>
    </row>
    <row r="44" spans="1:11" ht="15.75" thickBot="1" x14ac:dyDescent="0.3">
      <c r="A44" s="1"/>
      <c r="B44" s="75" t="s">
        <v>39</v>
      </c>
      <c r="C44" s="50">
        <v>0</v>
      </c>
      <c r="D44" s="83">
        <f>SUM(D45:D51)</f>
        <v>26000000</v>
      </c>
      <c r="E44" s="83">
        <v>0</v>
      </c>
      <c r="F44" s="83">
        <v>0</v>
      </c>
      <c r="G44" s="83">
        <f>SUM(G45:G51)</f>
        <v>6500000</v>
      </c>
      <c r="H44" s="83">
        <f>SUM(H45:H51)</f>
        <v>0</v>
      </c>
      <c r="I44" s="83">
        <f>SUM(I45:I51)</f>
        <v>0</v>
      </c>
      <c r="J44" s="83">
        <f>SUM(J45:J51)</f>
        <v>6500000</v>
      </c>
      <c r="K44" s="52">
        <f>SUM(K45:K51)</f>
        <v>13000000</v>
      </c>
    </row>
    <row r="45" spans="1:11" ht="25.5" x14ac:dyDescent="0.25">
      <c r="A45" s="1"/>
      <c r="B45" s="72" t="s">
        <v>40</v>
      </c>
      <c r="C45" s="73">
        <v>0</v>
      </c>
      <c r="D45" s="82">
        <v>0</v>
      </c>
      <c r="E45" s="74"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</row>
    <row r="46" spans="1:11" ht="25.5" x14ac:dyDescent="0.25">
      <c r="A46" s="1"/>
      <c r="B46" s="33" t="s">
        <v>41</v>
      </c>
      <c r="C46" s="9">
        <v>0</v>
      </c>
      <c r="D46" s="3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1">
        <f t="shared" ref="K46:K73" si="8">+E46+F46</f>
        <v>0</v>
      </c>
    </row>
    <row r="47" spans="1:11" ht="25.5" x14ac:dyDescent="0.25">
      <c r="A47" s="1"/>
      <c r="B47" s="33" t="s">
        <v>42</v>
      </c>
      <c r="C47" s="9">
        <v>0</v>
      </c>
      <c r="D47" s="6">
        <v>0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1">
        <f t="shared" si="8"/>
        <v>0</v>
      </c>
    </row>
    <row r="48" spans="1:11" ht="25.5" x14ac:dyDescent="0.25">
      <c r="A48" s="1"/>
      <c r="B48" s="33" t="s">
        <v>43</v>
      </c>
      <c r="C48" s="10">
        <v>0</v>
      </c>
      <c r="D48" s="6">
        <v>26000000</v>
      </c>
      <c r="E48" s="34">
        <v>0</v>
      </c>
      <c r="F48" s="34">
        <v>0</v>
      </c>
      <c r="G48" s="34">
        <v>6500000</v>
      </c>
      <c r="H48" s="34">
        <v>0</v>
      </c>
      <c r="I48" s="34">
        <v>0</v>
      </c>
      <c r="J48" s="34">
        <v>6500000</v>
      </c>
      <c r="K48" s="34">
        <f>SUM(E48:J48)</f>
        <v>13000000</v>
      </c>
    </row>
    <row r="49" spans="1:11" ht="25.5" x14ac:dyDescent="0.25">
      <c r="A49" s="1"/>
      <c r="B49" s="33" t="s">
        <v>44</v>
      </c>
      <c r="C49" s="9">
        <v>0</v>
      </c>
      <c r="D49" s="3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1">
        <f t="shared" si="8"/>
        <v>0</v>
      </c>
    </row>
    <row r="50" spans="1:11" ht="25.5" x14ac:dyDescent="0.25">
      <c r="A50" s="1"/>
      <c r="B50" s="33" t="s">
        <v>45</v>
      </c>
      <c r="C50" s="9">
        <v>0</v>
      </c>
      <c r="D50" s="6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1">
        <f t="shared" si="8"/>
        <v>0</v>
      </c>
    </row>
    <row r="51" spans="1:11" ht="25.5" x14ac:dyDescent="0.25">
      <c r="A51" s="1"/>
      <c r="B51" s="33" t="s">
        <v>46</v>
      </c>
      <c r="C51" s="9">
        <v>0</v>
      </c>
      <c r="D51" s="6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1">
        <f t="shared" si="8"/>
        <v>0</v>
      </c>
    </row>
    <row r="52" spans="1:11" ht="25.5" x14ac:dyDescent="0.25">
      <c r="A52" s="1"/>
      <c r="B52" s="92" t="s">
        <v>47</v>
      </c>
      <c r="C52" s="8">
        <f>SUM(C53:C61)</f>
        <v>92994088</v>
      </c>
      <c r="D52" s="98">
        <f>SUM(D53:D61)</f>
        <v>88861712.640000001</v>
      </c>
      <c r="E52" s="97">
        <v>0</v>
      </c>
      <c r="F52" s="94">
        <v>0</v>
      </c>
      <c r="G52" s="94">
        <f>SUM(G53:G61)</f>
        <v>4438610.91</v>
      </c>
      <c r="H52" s="94">
        <f>SUM(H53:H61)</f>
        <v>7791907.8599999994</v>
      </c>
      <c r="I52" s="94">
        <f>SUM(I53:I61)</f>
        <v>1751681.27</v>
      </c>
      <c r="J52" s="94">
        <f>SUM(J53:J61)</f>
        <v>465340.48</v>
      </c>
      <c r="K52" s="94">
        <f>SUM(E52:J52)</f>
        <v>14447540.52</v>
      </c>
    </row>
    <row r="53" spans="1:11" ht="22.15" customHeight="1" x14ac:dyDescent="0.25">
      <c r="A53" s="1"/>
      <c r="B53" s="33" t="s">
        <v>48</v>
      </c>
      <c r="C53" s="6">
        <v>16561058</v>
      </c>
      <c r="D53" s="22">
        <v>42800413.640000001</v>
      </c>
      <c r="E53" s="34">
        <v>0</v>
      </c>
      <c r="F53" s="34">
        <v>0</v>
      </c>
      <c r="G53" s="34">
        <v>4005679.92</v>
      </c>
      <c r="H53" s="34">
        <v>2147425.0699999998</v>
      </c>
      <c r="I53" s="34">
        <v>1490509.51</v>
      </c>
      <c r="J53" s="34">
        <v>465340.48</v>
      </c>
      <c r="K53" s="31">
        <f>SUM(E53:J53)</f>
        <v>8108954.9800000004</v>
      </c>
    </row>
    <row r="54" spans="1:11" ht="25.5" x14ac:dyDescent="0.25">
      <c r="A54" s="1"/>
      <c r="B54" s="33" t="s">
        <v>49</v>
      </c>
      <c r="C54" s="6">
        <v>550000</v>
      </c>
      <c r="D54" s="22">
        <v>4110643</v>
      </c>
      <c r="E54" s="35">
        <v>0</v>
      </c>
      <c r="F54" s="35">
        <v>0</v>
      </c>
      <c r="G54" s="35">
        <v>0</v>
      </c>
      <c r="H54" s="35">
        <v>1099389.19</v>
      </c>
      <c r="I54" s="35">
        <v>261171.76</v>
      </c>
      <c r="J54" s="35">
        <v>0</v>
      </c>
      <c r="K54" s="31">
        <f t="shared" ref="K54:K61" si="9">SUM(E54:J54)</f>
        <v>1360560.95</v>
      </c>
    </row>
    <row r="55" spans="1:11" ht="25.5" x14ac:dyDescent="0.25">
      <c r="A55" s="1"/>
      <c r="B55" s="33" t="s">
        <v>50</v>
      </c>
      <c r="C55" s="9">
        <v>0</v>
      </c>
      <c r="D55" s="23">
        <v>150000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1">
        <f t="shared" si="9"/>
        <v>0</v>
      </c>
    </row>
    <row r="56" spans="1:11" ht="25.5" x14ac:dyDescent="0.25">
      <c r="A56" s="1"/>
      <c r="B56" s="33" t="s">
        <v>51</v>
      </c>
      <c r="C56" s="6">
        <v>0</v>
      </c>
      <c r="D56" s="22">
        <v>21600000</v>
      </c>
      <c r="E56" s="34">
        <v>0</v>
      </c>
      <c r="F56" s="34">
        <v>0</v>
      </c>
      <c r="G56" s="34">
        <v>0</v>
      </c>
      <c r="H56" s="34">
        <v>4299760</v>
      </c>
      <c r="I56" s="34">
        <v>0</v>
      </c>
      <c r="J56" s="34">
        <v>0</v>
      </c>
      <c r="K56" s="31">
        <f t="shared" si="9"/>
        <v>4299760</v>
      </c>
    </row>
    <row r="57" spans="1:11" ht="25.5" x14ac:dyDescent="0.25">
      <c r="A57" s="1"/>
      <c r="B57" s="33" t="s">
        <v>52</v>
      </c>
      <c r="C57" s="6">
        <v>75783030</v>
      </c>
      <c r="D57" s="22">
        <v>16444356</v>
      </c>
      <c r="E57" s="35">
        <v>0</v>
      </c>
      <c r="F57" s="35">
        <v>0</v>
      </c>
      <c r="G57" s="35">
        <v>432930.99</v>
      </c>
      <c r="H57" s="35">
        <v>245333.6</v>
      </c>
      <c r="I57" s="35">
        <v>0</v>
      </c>
      <c r="J57" s="35">
        <v>0</v>
      </c>
      <c r="K57" s="31">
        <f t="shared" si="9"/>
        <v>678264.59</v>
      </c>
    </row>
    <row r="58" spans="1:11" ht="25.5" x14ac:dyDescent="0.25">
      <c r="A58" s="1"/>
      <c r="B58" s="33" t="s">
        <v>53</v>
      </c>
      <c r="C58" s="6">
        <v>100000</v>
      </c>
      <c r="D58" s="23">
        <v>2802000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1">
        <f t="shared" si="9"/>
        <v>0</v>
      </c>
    </row>
    <row r="59" spans="1:11" x14ac:dyDescent="0.25">
      <c r="A59" s="1"/>
      <c r="B59" s="33" t="s">
        <v>54</v>
      </c>
      <c r="C59" s="9">
        <v>0</v>
      </c>
      <c r="D59" s="22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1">
        <f t="shared" si="9"/>
        <v>0</v>
      </c>
    </row>
    <row r="60" spans="1:11" x14ac:dyDescent="0.25">
      <c r="A60" s="1"/>
      <c r="B60" s="33" t="s">
        <v>55</v>
      </c>
      <c r="C60" s="9">
        <v>0</v>
      </c>
      <c r="D60" s="22">
        <v>954300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1">
        <f t="shared" si="9"/>
        <v>0</v>
      </c>
    </row>
    <row r="61" spans="1:11" ht="25.5" x14ac:dyDescent="0.25">
      <c r="A61" s="1"/>
      <c r="B61" s="33" t="s">
        <v>56</v>
      </c>
      <c r="C61" s="9">
        <v>0</v>
      </c>
      <c r="D61" s="23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1">
        <f t="shared" si="9"/>
        <v>0</v>
      </c>
    </row>
    <row r="62" spans="1:11" x14ac:dyDescent="0.25">
      <c r="A62" s="1"/>
      <c r="B62" s="32" t="s">
        <v>57</v>
      </c>
      <c r="C62" s="8">
        <f>+C63</f>
        <v>0</v>
      </c>
      <c r="D62" s="99">
        <f>SUM(D63:D66)</f>
        <v>14468999</v>
      </c>
      <c r="E62" s="37">
        <v>0</v>
      </c>
      <c r="F62" s="37">
        <f>SUM(F63:F66)</f>
        <v>546811.86</v>
      </c>
      <c r="G62" s="37">
        <f>SUM(G63:G73)</f>
        <v>0</v>
      </c>
      <c r="H62" s="37">
        <f>SUM(H63:H73)</f>
        <v>5610702.7599999998</v>
      </c>
      <c r="I62" s="37">
        <f>SUM(I63:I73)</f>
        <v>306102.63</v>
      </c>
      <c r="J62" s="37">
        <f>SUM(J63:J66)</f>
        <v>0</v>
      </c>
      <c r="K62" s="45">
        <f>SUM(E62:J62)</f>
        <v>6463617.25</v>
      </c>
    </row>
    <row r="63" spans="1:11" x14ac:dyDescent="0.25">
      <c r="A63" s="1"/>
      <c r="B63" s="36" t="s">
        <v>58</v>
      </c>
      <c r="C63" s="11">
        <v>0</v>
      </c>
      <c r="D63" s="22">
        <v>14468999</v>
      </c>
      <c r="E63" s="34">
        <v>0</v>
      </c>
      <c r="F63" s="34">
        <v>546811.86</v>
      </c>
      <c r="G63" s="34">
        <v>0</v>
      </c>
      <c r="H63" s="34">
        <v>5610702.7599999998</v>
      </c>
      <c r="I63" s="34">
        <v>306102.63</v>
      </c>
      <c r="J63" s="34">
        <v>0</v>
      </c>
      <c r="K63" s="31">
        <f>SUM(E63:I63)</f>
        <v>6463617.25</v>
      </c>
    </row>
    <row r="64" spans="1:11" x14ac:dyDescent="0.25">
      <c r="A64" s="1"/>
      <c r="B64" s="36" t="s">
        <v>59</v>
      </c>
      <c r="C64" s="12">
        <v>0</v>
      </c>
      <c r="D64" s="23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1">
        <f t="shared" ref="K64:K66" si="10">SUM(E64:I64)</f>
        <v>0</v>
      </c>
    </row>
    <row r="65" spans="1:11" ht="30" x14ac:dyDescent="0.25">
      <c r="A65" s="1"/>
      <c r="B65" s="36" t="s">
        <v>60</v>
      </c>
      <c r="C65" s="12">
        <v>0</v>
      </c>
      <c r="D65" s="22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1">
        <f t="shared" si="10"/>
        <v>0</v>
      </c>
    </row>
    <row r="66" spans="1:11" ht="45.75" thickBot="1" x14ac:dyDescent="0.3">
      <c r="A66" s="1"/>
      <c r="B66" s="78" t="s">
        <v>61</v>
      </c>
      <c r="C66" s="79">
        <v>0</v>
      </c>
      <c r="D66" s="55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31">
        <f t="shared" si="10"/>
        <v>0</v>
      </c>
    </row>
    <row r="67" spans="1:11" ht="26.25" thickBot="1" x14ac:dyDescent="0.3">
      <c r="A67" s="1"/>
      <c r="B67" s="75" t="s">
        <v>62</v>
      </c>
      <c r="C67" s="50">
        <v>0</v>
      </c>
      <c r="D67" s="76">
        <v>0</v>
      </c>
      <c r="E67" s="76">
        <v>0</v>
      </c>
      <c r="F67" s="80">
        <v>0</v>
      </c>
      <c r="G67" s="80">
        <v>0</v>
      </c>
      <c r="H67" s="80">
        <v>0</v>
      </c>
      <c r="I67" s="80">
        <v>0</v>
      </c>
      <c r="J67" s="80">
        <f>SUM(J68:J73)</f>
        <v>0</v>
      </c>
      <c r="K67" s="52">
        <f t="shared" si="8"/>
        <v>0</v>
      </c>
    </row>
    <row r="68" spans="1:11" x14ac:dyDescent="0.25">
      <c r="A68" s="1"/>
      <c r="B68" s="72" t="s">
        <v>63</v>
      </c>
      <c r="C68" s="73">
        <v>0</v>
      </c>
      <c r="D68" s="65">
        <v>0</v>
      </c>
      <c r="E68" s="74">
        <v>0</v>
      </c>
      <c r="F68" s="74">
        <v>0</v>
      </c>
      <c r="G68" s="74">
        <v>0</v>
      </c>
      <c r="H68" s="74">
        <v>0</v>
      </c>
      <c r="I68" s="74">
        <v>0</v>
      </c>
      <c r="J68" s="74">
        <v>0</v>
      </c>
      <c r="K68" s="67">
        <f t="shared" si="8"/>
        <v>0</v>
      </c>
    </row>
    <row r="69" spans="1:11" ht="26.25" thickBot="1" x14ac:dyDescent="0.3">
      <c r="A69" s="1"/>
      <c r="B69" s="61" t="s">
        <v>64</v>
      </c>
      <c r="C69" s="46">
        <v>0</v>
      </c>
      <c r="D69" s="55">
        <v>0</v>
      </c>
      <c r="E69" s="71">
        <v>0</v>
      </c>
      <c r="F69" s="71"/>
      <c r="G69" s="71">
        <v>0</v>
      </c>
      <c r="H69" s="71">
        <v>0</v>
      </c>
      <c r="I69" s="71">
        <v>0</v>
      </c>
      <c r="J69" s="71">
        <v>0</v>
      </c>
      <c r="K69" s="48">
        <f t="shared" si="8"/>
        <v>0</v>
      </c>
    </row>
    <row r="70" spans="1:11" ht="15.75" thickBot="1" x14ac:dyDescent="0.3">
      <c r="A70" s="1"/>
      <c r="B70" s="75" t="s">
        <v>65</v>
      </c>
      <c r="C70" s="50">
        <v>0</v>
      </c>
      <c r="D70" s="76">
        <v>0</v>
      </c>
      <c r="E70" s="77">
        <v>0</v>
      </c>
      <c r="F70" s="70">
        <v>0</v>
      </c>
      <c r="G70" s="70">
        <v>0</v>
      </c>
      <c r="H70" s="70">
        <v>0</v>
      </c>
      <c r="I70" s="70">
        <v>0</v>
      </c>
      <c r="J70" s="70">
        <v>0</v>
      </c>
      <c r="K70" s="52">
        <f t="shared" si="8"/>
        <v>0</v>
      </c>
    </row>
    <row r="71" spans="1:11" ht="25.5" x14ac:dyDescent="0.25">
      <c r="A71" s="1"/>
      <c r="B71" s="72" t="s">
        <v>66</v>
      </c>
      <c r="C71" s="73">
        <v>0</v>
      </c>
      <c r="D71" s="65">
        <v>0</v>
      </c>
      <c r="E71" s="74">
        <v>0</v>
      </c>
      <c r="F71" s="74"/>
      <c r="G71" s="74">
        <v>0</v>
      </c>
      <c r="H71" s="74">
        <v>0</v>
      </c>
      <c r="I71" s="74">
        <v>0</v>
      </c>
      <c r="J71" s="74">
        <v>0</v>
      </c>
      <c r="K71" s="67">
        <f t="shared" si="8"/>
        <v>0</v>
      </c>
    </row>
    <row r="72" spans="1:11" ht="25.5" x14ac:dyDescent="0.25">
      <c r="A72" s="1"/>
      <c r="B72" s="33" t="s">
        <v>67</v>
      </c>
      <c r="C72" s="9">
        <v>0</v>
      </c>
      <c r="D72" s="22">
        <v>0</v>
      </c>
      <c r="E72" s="35">
        <v>0</v>
      </c>
      <c r="F72" s="35"/>
      <c r="G72" s="35">
        <v>0</v>
      </c>
      <c r="H72" s="35">
        <v>0</v>
      </c>
      <c r="I72" s="35">
        <v>0</v>
      </c>
      <c r="J72" s="35">
        <v>0</v>
      </c>
      <c r="K72" s="31">
        <f t="shared" si="8"/>
        <v>0</v>
      </c>
    </row>
    <row r="73" spans="1:11" ht="26.25" thickBot="1" x14ac:dyDescent="0.3">
      <c r="A73" s="1"/>
      <c r="B73" s="61" t="s">
        <v>68</v>
      </c>
      <c r="C73" s="46">
        <v>0</v>
      </c>
      <c r="D73" s="47">
        <v>0</v>
      </c>
      <c r="E73" s="62">
        <v>0</v>
      </c>
      <c r="F73" s="62"/>
      <c r="G73" s="62">
        <v>0</v>
      </c>
      <c r="H73" s="62">
        <v>0</v>
      </c>
      <c r="I73" s="62">
        <v>0</v>
      </c>
      <c r="J73" s="62">
        <v>0</v>
      </c>
      <c r="K73" s="48">
        <f t="shared" si="8"/>
        <v>0</v>
      </c>
    </row>
    <row r="74" spans="1:11" ht="15.75" thickBot="1" x14ac:dyDescent="0.3">
      <c r="A74" s="1"/>
      <c r="B74" s="68" t="s">
        <v>69</v>
      </c>
      <c r="C74" s="69">
        <f t="shared" ref="C74:J74" si="11">+C70+C67+C62+C52+C44+C36+C26+C16+C10</f>
        <v>1227625693</v>
      </c>
      <c r="D74" s="69">
        <f t="shared" si="11"/>
        <v>1320376151.9300001</v>
      </c>
      <c r="E74" s="70">
        <f t="shared" si="11"/>
        <v>70195172.329999998</v>
      </c>
      <c r="F74" s="70">
        <f t="shared" si="11"/>
        <v>91323538.170000002</v>
      </c>
      <c r="G74" s="70">
        <f t="shared" si="11"/>
        <v>93628976.840000004</v>
      </c>
      <c r="H74" s="70">
        <f t="shared" si="11"/>
        <v>98991228.650000006</v>
      </c>
      <c r="I74" s="70">
        <f t="shared" si="11"/>
        <v>85957856.219999999</v>
      </c>
      <c r="J74" s="70">
        <f t="shared" si="11"/>
        <v>104483976.87</v>
      </c>
      <c r="K74" s="52">
        <f>SUM(E74:J74)</f>
        <v>544580749.08000004</v>
      </c>
    </row>
    <row r="75" spans="1:11" x14ac:dyDescent="0.25">
      <c r="A75" s="1"/>
      <c r="B75" s="63" t="s">
        <v>70</v>
      </c>
      <c r="C75" s="64">
        <v>0</v>
      </c>
      <c r="D75" s="65">
        <v>0</v>
      </c>
      <c r="E75" s="65">
        <v>0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67" t="s">
        <v>101</v>
      </c>
    </row>
    <row r="76" spans="1:11" ht="25.5" x14ac:dyDescent="0.25">
      <c r="A76" s="1"/>
      <c r="B76" s="39" t="s">
        <v>71</v>
      </c>
      <c r="C76" s="9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31">
        <f t="shared" ref="K76:K85" si="12">+E76+F76</f>
        <v>0</v>
      </c>
    </row>
    <row r="77" spans="1:11" ht="25.5" x14ac:dyDescent="0.25">
      <c r="A77" s="1"/>
      <c r="B77" s="38" t="s">
        <v>72</v>
      </c>
      <c r="C77" s="13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31">
        <f t="shared" si="12"/>
        <v>0</v>
      </c>
    </row>
    <row r="78" spans="1:11" ht="25.5" x14ac:dyDescent="0.25">
      <c r="A78" s="1"/>
      <c r="B78" s="38" t="s">
        <v>73</v>
      </c>
      <c r="C78" s="13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31">
        <f t="shared" si="12"/>
        <v>0</v>
      </c>
    </row>
    <row r="79" spans="1:11" x14ac:dyDescent="0.25">
      <c r="A79" s="1"/>
      <c r="B79" s="39" t="s">
        <v>74</v>
      </c>
      <c r="C79" s="9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31">
        <f t="shared" si="12"/>
        <v>0</v>
      </c>
    </row>
    <row r="80" spans="1:11" ht="25.5" x14ac:dyDescent="0.25">
      <c r="A80" s="1"/>
      <c r="B80" s="38" t="s">
        <v>75</v>
      </c>
      <c r="C80" s="13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31">
        <f t="shared" si="12"/>
        <v>0</v>
      </c>
    </row>
    <row r="81" spans="1:11" ht="25.5" x14ac:dyDescent="0.25">
      <c r="A81" s="1"/>
      <c r="B81" s="39" t="s">
        <v>76</v>
      </c>
      <c r="C81" s="9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31">
        <f t="shared" si="12"/>
        <v>0</v>
      </c>
    </row>
    <row r="82" spans="1:11" ht="25.5" x14ac:dyDescent="0.25">
      <c r="A82" s="1"/>
      <c r="B82" s="38" t="s">
        <v>77</v>
      </c>
      <c r="C82" s="1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31">
        <f t="shared" si="12"/>
        <v>0</v>
      </c>
    </row>
    <row r="83" spans="1:11" ht="26.25" thickBot="1" x14ac:dyDescent="0.3">
      <c r="A83" s="1"/>
      <c r="B83" s="53" t="s">
        <v>78</v>
      </c>
      <c r="C83" s="54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48">
        <f t="shared" si="12"/>
        <v>0</v>
      </c>
    </row>
    <row r="84" spans="1:11" ht="15.75" thickBot="1" x14ac:dyDescent="0.3">
      <c r="A84" s="1"/>
      <c r="B84" s="49" t="s">
        <v>79</v>
      </c>
      <c r="C84" s="50">
        <f>+C74</f>
        <v>1227625693</v>
      </c>
      <c r="D84" s="50">
        <f>+D74</f>
        <v>1320376151.9300001</v>
      </c>
      <c r="E84" s="51">
        <f t="shared" ref="E84:K84" si="13">+E74</f>
        <v>70195172.329999998</v>
      </c>
      <c r="F84" s="51">
        <f t="shared" si="13"/>
        <v>91323538.170000002</v>
      </c>
      <c r="G84" s="51">
        <f t="shared" si="13"/>
        <v>93628976.840000004</v>
      </c>
      <c r="H84" s="51">
        <f t="shared" si="13"/>
        <v>98991228.650000006</v>
      </c>
      <c r="I84" s="51">
        <f t="shared" ref="I84:J84" si="14">+I74</f>
        <v>85957856.219999999</v>
      </c>
      <c r="J84" s="51">
        <f t="shared" si="14"/>
        <v>104483976.87</v>
      </c>
      <c r="K84" s="51">
        <f t="shared" si="13"/>
        <v>544580749.08000004</v>
      </c>
    </row>
    <row r="85" spans="1:11" ht="15.75" thickBot="1" x14ac:dyDescent="0.3">
      <c r="A85" s="1"/>
      <c r="B85" s="56"/>
      <c r="C85" s="57"/>
      <c r="D85" s="58"/>
      <c r="E85" s="59"/>
      <c r="F85" s="59"/>
      <c r="G85" s="59"/>
      <c r="H85" s="59"/>
      <c r="I85" s="59"/>
      <c r="J85" s="59"/>
      <c r="K85" s="60">
        <f t="shared" si="12"/>
        <v>0</v>
      </c>
    </row>
    <row r="86" spans="1:11" ht="26.25" thickBot="1" x14ac:dyDescent="0.3">
      <c r="A86" s="1"/>
      <c r="B86" s="49" t="s">
        <v>80</v>
      </c>
      <c r="C86" s="50">
        <f>+C84</f>
        <v>1227625693</v>
      </c>
      <c r="D86" s="50">
        <f>+D84</f>
        <v>1320376151.9300001</v>
      </c>
      <c r="E86" s="8">
        <f t="shared" ref="E86:K86" si="15">+E84</f>
        <v>70195172.329999998</v>
      </c>
      <c r="F86" s="8">
        <f t="shared" si="15"/>
        <v>91323538.170000002</v>
      </c>
      <c r="G86" s="8">
        <f t="shared" si="15"/>
        <v>93628976.840000004</v>
      </c>
      <c r="H86" s="8">
        <f t="shared" si="15"/>
        <v>98991228.650000006</v>
      </c>
      <c r="I86" s="8">
        <f t="shared" si="15"/>
        <v>85957856.219999999</v>
      </c>
      <c r="J86" s="8">
        <f t="shared" si="15"/>
        <v>104483976.87</v>
      </c>
      <c r="K86" s="8">
        <f t="shared" si="15"/>
        <v>544580749.08000004</v>
      </c>
    </row>
    <row r="87" spans="1:11" x14ac:dyDescent="0.25">
      <c r="A87" s="1"/>
      <c r="B87" s="26" t="s">
        <v>81</v>
      </c>
    </row>
    <row r="88" spans="1:11" x14ac:dyDescent="0.25">
      <c r="A88" s="1"/>
      <c r="B88" s="27" t="s">
        <v>82</v>
      </c>
    </row>
    <row r="89" spans="1:11" x14ac:dyDescent="0.25">
      <c r="A89" s="1"/>
      <c r="B89" s="113" t="s">
        <v>83</v>
      </c>
      <c r="C89" s="113"/>
      <c r="D89" s="113"/>
      <c r="E89" s="113"/>
      <c r="F89" s="44"/>
      <c r="G89" s="44"/>
      <c r="H89" s="44"/>
      <c r="I89" s="44"/>
      <c r="J89" s="44"/>
    </row>
    <row r="90" spans="1:11" ht="19.149999999999999" customHeight="1" x14ac:dyDescent="0.25">
      <c r="A90" s="1"/>
      <c r="B90" s="27" t="s">
        <v>84</v>
      </c>
      <c r="C90" s="25"/>
      <c r="D90" s="25"/>
    </row>
    <row r="91" spans="1:11" x14ac:dyDescent="0.25">
      <c r="A91" s="1"/>
      <c r="B91" s="27" t="s">
        <v>85</v>
      </c>
      <c r="C91" s="25"/>
      <c r="D91" s="25"/>
    </row>
    <row r="92" spans="1:11" x14ac:dyDescent="0.25">
      <c r="B92" s="27" t="s">
        <v>86</v>
      </c>
      <c r="C92" s="25"/>
      <c r="D92" s="25"/>
    </row>
    <row r="93" spans="1:11" x14ac:dyDescent="0.25">
      <c r="B93" s="27" t="s">
        <v>87</v>
      </c>
      <c r="C93" s="25"/>
      <c r="D93" s="25"/>
    </row>
    <row r="95" spans="1:11" x14ac:dyDescent="0.25">
      <c r="C95" s="25"/>
    </row>
    <row r="96" spans="1:11" x14ac:dyDescent="0.25">
      <c r="B96" s="16" t="s">
        <v>88</v>
      </c>
      <c r="C96" s="17"/>
      <c r="F96" s="41"/>
      <c r="G96" s="41"/>
      <c r="H96" s="108" t="s">
        <v>89</v>
      </c>
      <c r="I96" s="108"/>
      <c r="J96" s="41"/>
    </row>
    <row r="97" spans="2:10" x14ac:dyDescent="0.25">
      <c r="B97" s="18" t="s">
        <v>90</v>
      </c>
      <c r="C97" s="17"/>
      <c r="F97" s="42"/>
      <c r="G97" s="42"/>
      <c r="H97" s="109" t="s">
        <v>91</v>
      </c>
      <c r="I97" s="109"/>
      <c r="J97" s="42"/>
    </row>
    <row r="98" spans="2:10" x14ac:dyDescent="0.25">
      <c r="B98" s="24" t="s">
        <v>92</v>
      </c>
      <c r="C98" s="17"/>
      <c r="F98" s="43"/>
      <c r="G98" s="43"/>
      <c r="H98" s="110" t="s">
        <v>93</v>
      </c>
      <c r="I98" s="110"/>
      <c r="J98" s="43"/>
    </row>
    <row r="99" spans="2:10" x14ac:dyDescent="0.25">
      <c r="B99" s="17"/>
      <c r="C99" s="17"/>
      <c r="D99" s="17"/>
      <c r="E99" s="17"/>
      <c r="F99" s="17"/>
      <c r="G99" s="17"/>
      <c r="H99" s="17"/>
      <c r="I99" s="17"/>
      <c r="J99" s="17"/>
    </row>
    <row r="100" spans="2:10" x14ac:dyDescent="0.25">
      <c r="B100" s="107"/>
      <c r="C100" s="107"/>
      <c r="D100" s="107"/>
      <c r="E100" s="107"/>
      <c r="F100" s="16"/>
      <c r="G100" s="16"/>
      <c r="H100" s="16"/>
      <c r="I100" s="16"/>
      <c r="J100" s="16"/>
    </row>
    <row r="101" spans="2:10" x14ac:dyDescent="0.25">
      <c r="B101" s="106"/>
      <c r="C101" s="106"/>
      <c r="D101" s="106"/>
      <c r="E101" s="106"/>
      <c r="F101" s="40"/>
      <c r="G101" s="40"/>
      <c r="H101" s="40"/>
      <c r="I101" s="40"/>
      <c r="J101" s="40"/>
    </row>
    <row r="102" spans="2:10" x14ac:dyDescent="0.25">
      <c r="B102" s="108"/>
      <c r="C102" s="108"/>
      <c r="D102" s="108"/>
      <c r="E102" s="108"/>
      <c r="F102" s="41"/>
      <c r="G102" s="41"/>
      <c r="H102" s="41"/>
      <c r="I102" s="41"/>
      <c r="J102" s="41"/>
    </row>
    <row r="103" spans="2:10" x14ac:dyDescent="0.25">
      <c r="B103" s="17"/>
      <c r="C103" s="17"/>
      <c r="D103" s="17"/>
      <c r="E103" s="17"/>
      <c r="F103" s="17"/>
      <c r="G103" s="17"/>
      <c r="H103" s="17"/>
      <c r="I103" s="17"/>
      <c r="J103" s="17"/>
    </row>
  </sheetData>
  <mergeCells count="11">
    <mergeCell ref="A3:K3"/>
    <mergeCell ref="B101:E101"/>
    <mergeCell ref="B100:E100"/>
    <mergeCell ref="B102:E102"/>
    <mergeCell ref="H97:I97"/>
    <mergeCell ref="H96:I96"/>
    <mergeCell ref="H98:I98"/>
    <mergeCell ref="A7:K7"/>
    <mergeCell ref="A6:K6"/>
    <mergeCell ref="B89:E89"/>
    <mergeCell ref="B5:K5"/>
  </mergeCells>
  <pageMargins left="0.25" right="0.25" top="0.75" bottom="0.75" header="0.3" footer="0.3"/>
  <pageSetup scale="50" orientation="portrait" r:id="rId1"/>
  <headerFooter>
    <oddFooter>&amp;L&amp;P&amp;Rmac 2023</oddFooter>
  </headerFooter>
  <rowBreaks count="2" manualBreakCount="2">
    <brk id="52" max="7" man="1"/>
    <brk id="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Contreras</dc:creator>
  <cp:keywords/>
  <dc:description/>
  <cp:lastModifiedBy>Francisco Frias</cp:lastModifiedBy>
  <cp:revision/>
  <cp:lastPrinted>2023-07-03T17:19:51Z</cp:lastPrinted>
  <dcterms:created xsi:type="dcterms:W3CDTF">2021-01-05T12:43:18Z</dcterms:created>
  <dcterms:modified xsi:type="dcterms:W3CDTF">2023-07-04T13:53:04Z</dcterms:modified>
  <cp:category/>
  <cp:contentStatus/>
</cp:coreProperties>
</file>