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ujergobdo-my.sharepoint.com/personal/felix_ramirez_mujer_gob_do/Documents/Escritorio/"/>
    </mc:Choice>
  </mc:AlternateContent>
  <xr:revisionPtr revIDLastSave="13" documentId="11_57FF8DA9A7B3C9D7CF696217ED08F99CF9159C48" xr6:coauthVersionLast="47" xr6:coauthVersionMax="47" xr10:uidLastSave="{469BB0D4-301B-473F-9BF7-B050925013CF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Hoja1!$A$1:$M$98</definedName>
    <definedName name="_xlnm.Print_Titles" localSheetId="0">Hoja1!$1:$8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4" i="1" l="1"/>
  <c r="M16" i="1"/>
  <c r="M10" i="1"/>
  <c r="M28" i="1"/>
  <c r="M29" i="1"/>
  <c r="M30" i="1"/>
  <c r="M31" i="1"/>
  <c r="M32" i="1"/>
  <c r="M33" i="1"/>
  <c r="M34" i="1"/>
  <c r="M35" i="1"/>
  <c r="M27" i="1"/>
  <c r="M64" i="1"/>
  <c r="M65" i="1"/>
  <c r="M66" i="1"/>
  <c r="M63" i="1"/>
  <c r="M54" i="1"/>
  <c r="M55" i="1"/>
  <c r="M56" i="1"/>
  <c r="M57" i="1"/>
  <c r="M58" i="1"/>
  <c r="M59" i="1"/>
  <c r="M60" i="1"/>
  <c r="M61" i="1"/>
  <c r="M53" i="1"/>
  <c r="M43" i="1"/>
  <c r="M37" i="1"/>
  <c r="M18" i="1"/>
  <c r="M19" i="1"/>
  <c r="M20" i="1"/>
  <c r="M21" i="1"/>
  <c r="M22" i="1"/>
  <c r="M23" i="1"/>
  <c r="M24" i="1"/>
  <c r="M25" i="1"/>
  <c r="M17" i="1"/>
  <c r="M11" i="1"/>
  <c r="M12" i="1"/>
  <c r="M13" i="1"/>
  <c r="M14" i="1"/>
  <c r="M15" i="1"/>
  <c r="L62" i="1"/>
  <c r="L52" i="1"/>
  <c r="L36" i="1"/>
  <c r="L26" i="1"/>
  <c r="L16" i="1"/>
  <c r="L10" i="1"/>
  <c r="L74" i="1" l="1"/>
  <c r="L84" i="1"/>
  <c r="D62" i="1"/>
  <c r="D52" i="1"/>
  <c r="D44" i="1"/>
  <c r="D36" i="1"/>
  <c r="D26" i="1"/>
  <c r="D16" i="1"/>
  <c r="D10" i="1"/>
  <c r="D74" i="1" l="1"/>
  <c r="D84" i="1" s="1"/>
  <c r="D86" i="1" s="1"/>
  <c r="L86" i="1"/>
  <c r="K16" i="1"/>
  <c r="K44" i="1"/>
  <c r="M38" i="1"/>
  <c r="M39" i="1"/>
  <c r="M40" i="1"/>
  <c r="M41" i="1"/>
  <c r="M42" i="1"/>
  <c r="K36" i="1"/>
  <c r="K52" i="1"/>
  <c r="K62" i="1"/>
  <c r="K26" i="1"/>
  <c r="K10" i="1"/>
  <c r="K74" i="1" l="1"/>
  <c r="K84" i="1"/>
  <c r="K86" i="1" s="1"/>
  <c r="J67" i="1"/>
  <c r="J52" i="1"/>
  <c r="J36" i="1"/>
  <c r="J26" i="1"/>
  <c r="J16" i="1"/>
  <c r="J10" i="1"/>
  <c r="J62" i="1"/>
  <c r="C52" i="1"/>
  <c r="M48" i="1"/>
  <c r="J44" i="1"/>
  <c r="J74" i="1" l="1"/>
  <c r="J84" i="1" l="1"/>
  <c r="J86" i="1" s="1"/>
  <c r="I10" i="1"/>
  <c r="I62" i="1"/>
  <c r="I52" i="1"/>
  <c r="I44" i="1"/>
  <c r="I36" i="1"/>
  <c r="I26" i="1"/>
  <c r="I16" i="1"/>
  <c r="I74" i="1" l="1"/>
  <c r="I84" i="1" s="1"/>
  <c r="I86" i="1" s="1"/>
  <c r="H62" i="1"/>
  <c r="H52" i="1"/>
  <c r="H44" i="1"/>
  <c r="H36" i="1"/>
  <c r="H26" i="1"/>
  <c r="H16" i="1"/>
  <c r="H10" i="1" l="1"/>
  <c r="H74" i="1" s="1"/>
  <c r="H84" i="1" l="1"/>
  <c r="H86" i="1" s="1"/>
  <c r="G62" i="1"/>
  <c r="G52" i="1"/>
  <c r="M52" i="1" s="1"/>
  <c r="M46" i="1"/>
  <c r="M44" i="1" s="1"/>
  <c r="M47" i="1"/>
  <c r="M49" i="1"/>
  <c r="M50" i="1"/>
  <c r="M51" i="1"/>
  <c r="G44" i="1"/>
  <c r="G36" i="1"/>
  <c r="G26" i="1"/>
  <c r="G16" i="1"/>
  <c r="G10" i="1"/>
  <c r="G74" i="1" l="1"/>
  <c r="F62" i="1"/>
  <c r="M62" i="1" s="1"/>
  <c r="G84" i="1" l="1"/>
  <c r="G86" i="1" s="1"/>
  <c r="M67" i="1"/>
  <c r="M68" i="1"/>
  <c r="M69" i="1"/>
  <c r="M70" i="1"/>
  <c r="M71" i="1"/>
  <c r="M72" i="1"/>
  <c r="M73" i="1"/>
  <c r="M76" i="1"/>
  <c r="M79" i="1"/>
  <c r="M80" i="1"/>
  <c r="M81" i="1"/>
  <c r="M82" i="1"/>
  <c r="M83" i="1"/>
  <c r="M85" i="1"/>
  <c r="F36" i="1"/>
  <c r="F26" i="1"/>
  <c r="F16" i="1"/>
  <c r="F10" i="1"/>
  <c r="E36" i="1"/>
  <c r="E26" i="1"/>
  <c r="E16" i="1"/>
  <c r="E10" i="1"/>
  <c r="M26" i="1" l="1"/>
  <c r="M36" i="1"/>
  <c r="F74" i="1"/>
  <c r="F84" i="1" s="1"/>
  <c r="F86" i="1" s="1"/>
  <c r="E74" i="1"/>
  <c r="M74" i="1" s="1"/>
  <c r="C62" i="1"/>
  <c r="C36" i="1"/>
  <c r="C26" i="1"/>
  <c r="C16" i="1"/>
  <c r="C10" i="1"/>
  <c r="E84" i="1" l="1"/>
  <c r="M86" i="1" s="1"/>
  <c r="C74" i="1"/>
  <c r="C84" i="1" s="1"/>
  <c r="C86" i="1" s="1"/>
  <c r="E86" i="1" l="1"/>
</calcChain>
</file>

<file path=xl/sharedStrings.xml><?xml version="1.0" encoding="utf-8"?>
<sst xmlns="http://schemas.openxmlformats.org/spreadsheetml/2006/main" count="106" uniqueCount="106">
  <si>
    <t>DETALLE</t>
  </si>
  <si>
    <t xml:space="preserve">PRESUPUESTO APROBADO </t>
  </si>
  <si>
    <t>PRESUPUESTO MODIFICADO</t>
  </si>
  <si>
    <t xml:space="preserve">ENERO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</si>
  <si>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</si>
  <si>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</si>
  <si>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</si>
  <si>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</si>
  <si>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</si>
  <si>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</si>
  <si>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</si>
  <si>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</si>
  <si>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</si>
  <si>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</si>
  <si>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</si>
  <si>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</si>
  <si>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</si>
  <si>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</si>
  <si>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</si>
  <si>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</si>
  <si>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</si>
  <si>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</si>
  <si>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</si>
  <si>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</si>
  <si>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</si>
  <si>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</si>
  <si>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</si>
  <si>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</si>
  <si>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</si>
  <si>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</si>
  <si>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</si>
  <si>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</si>
  <si>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</si>
  <si>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</si>
  <si>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</si>
  <si>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</si>
  <si>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</si>
  <si>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</si>
  <si>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</si>
  <si>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</si>
  <si>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</si>
  <si>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</si>
  <si>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</si>
  <si>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</si>
  <si>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</si>
  <si>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</si>
  <si>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</si>
  <si>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</si>
  <si>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</si>
  <si>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</si>
  <si>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</si>
  <si>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</si>
  <si>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</si>
  <si>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</si>
  <si>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</si>
  <si>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</si>
  <si>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</si>
  <si>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</si>
  <si>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</si>
  <si>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</si>
  <si>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</si>
  <si>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</si>
  <si>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</si>
  <si>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</si>
  <si>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</si>
  <si>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</si>
  <si>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</si>
  <si>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</si>
  <si>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</si>
  <si>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</si>
  <si>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</si>
  <si>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</si>
  <si>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</si>
  <si>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</si>
  <si>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</si>
  <si>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</si>
  <si>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</si>
  <si>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</si>
  <si>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</si>
  <si>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</si>
  <si>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</si>
  <si>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</si>
  <si>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</si>
  <si>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</si>
  <si>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</si>
  <si>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</si>
  <si>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</si>
  <si>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</si>
  <si>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 xml:space="preserve">Preparado por </t>
  </si>
  <si>
    <t xml:space="preserve">Revisado por </t>
  </si>
  <si>
    <t>Maria Altagracia Contreras</t>
  </si>
  <si>
    <t>Felix de Jesus Ramirez</t>
  </si>
  <si>
    <t>Encargada presupuesto</t>
  </si>
  <si>
    <t>Director Financiero</t>
  </si>
  <si>
    <t>FEBRERO</t>
  </si>
  <si>
    <t>TOTAL</t>
  </si>
  <si>
    <t>EJECUCION DE GASTOS Y APLICACIÓN FINANCIERA</t>
  </si>
  <si>
    <t>AÑO 2023</t>
  </si>
  <si>
    <t>( Valores en RD$)</t>
  </si>
  <si>
    <t>MARZO</t>
  </si>
  <si>
    <t>ABRIL</t>
  </si>
  <si>
    <t xml:space="preserve"> 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</si>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</sst>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1"/>
      <name val="Lucida Fax"/>
      <family val="1"/>
    </font>
    <font>
      <b/>
      <u/>
      <sz val="10"/>
      <color theme="1"/>
      <name val="Lucida Fax"/>
      <family val="1"/>
    </font>
    <font>
      <b/>
      <u/>
      <sz val="11"/>
      <color theme="1"/>
      <name val="Lucida Fax"/>
      <family val="1"/>
    </font>
    <font>
      <b/>
      <sz val="10"/>
      <color theme="1"/>
      <name val="Lucida Fax"/>
      <family val="1"/>
    </font>
    <font>
      <b/>
      <i/>
      <sz val="10"/>
      <color theme="1"/>
      <name val="Lucida Fax"/>
      <family val="1"/>
    </font>
    <font>
      <b/>
      <sz val="11"/>
      <color rgb="FF000000"/>
      <name val="Calibri"/>
      <family val="2"/>
      <scheme val="minor"/>
    </font>
    <font>
      <b/>
      <sz val="12"/>
      <color theme="1"/>
      <name val="Arial Narrow"/>
      <family val="2"/>
    </font>
    <font>
      <b/>
      <i/>
      <sz val="12"/>
      <color indexed="8"/>
      <name val="Arial Narrow"/>
      <family val="2"/>
    </font>
    <font>
      <b/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74">
    <xf numFmtId="0" fontId="0" fillId="0" borderId="0" xfId="0"/>
    <xf numFmtId="0" fontId="6" fillId="0" borderId="0" xfId="0" applyFont="1"/>
    <xf numFmtId="164" fontId="4" fillId="0" borderId="2" xfId="1" applyFont="1" applyBorder="1"/>
    <xf numFmtId="164" fontId="11" fillId="2" borderId="2" xfId="1" applyFont="1" applyFill="1" applyBorder="1" applyAlignment="1">
      <alignment horizontal="right" wrapText="1"/>
    </xf>
    <xf numFmtId="164" fontId="12" fillId="0" borderId="2" xfId="1" applyFont="1" applyBorder="1" applyAlignment="1">
      <alignment horizontal="right"/>
    </xf>
    <xf numFmtId="164" fontId="13" fillId="4" borderId="2" xfId="1" applyFont="1" applyFill="1" applyBorder="1" applyAlignment="1">
      <alignment horizontal="center" wrapText="1"/>
    </xf>
    <xf numFmtId="164" fontId="13" fillId="2" borderId="2" xfId="1" applyFont="1" applyFill="1" applyBorder="1" applyAlignment="1">
      <alignment horizontal="right" wrapText="1"/>
    </xf>
    <xf numFmtId="164" fontId="13" fillId="4" borderId="2" xfId="1" applyFont="1" applyFill="1" applyBorder="1" applyAlignment="1">
      <alignment horizontal="right" wrapText="1"/>
    </xf>
    <xf numFmtId="164" fontId="14" fillId="0" borderId="2" xfId="1" applyFont="1" applyBorder="1" applyAlignment="1">
      <alignment horizontal="right"/>
    </xf>
    <xf numFmtId="164" fontId="9" fillId="0" borderId="2" xfId="1" applyFont="1" applyBorder="1" applyAlignment="1">
      <alignment horizontal="right"/>
    </xf>
    <xf numFmtId="164" fontId="11" fillId="4" borderId="2" xfId="1" applyFont="1" applyFill="1" applyBorder="1" applyAlignment="1">
      <alignment horizontal="right" wrapText="1"/>
    </xf>
    <xf numFmtId="164" fontId="12" fillId="4" borderId="2" xfId="1" applyFont="1" applyFill="1" applyBorder="1" applyAlignment="1">
      <alignment horizontal="right" wrapText="1"/>
    </xf>
    <xf numFmtId="164" fontId="12" fillId="0" borderId="2" xfId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6" fillId="0" borderId="6" xfId="0" applyFont="1" applyBorder="1"/>
    <xf numFmtId="0" fontId="8" fillId="2" borderId="1" xfId="0" applyFont="1" applyFill="1" applyBorder="1" applyAlignment="1">
      <alignment horizontal="center" wrapText="1"/>
    </xf>
    <xf numFmtId="4" fontId="4" fillId="4" borderId="2" xfId="0" applyNumberFormat="1" applyFont="1" applyFill="1" applyBorder="1" applyAlignment="1">
      <alignment horizontal="left" vertical="center" wrapText="1"/>
    </xf>
    <xf numFmtId="164" fontId="6" fillId="0" borderId="2" xfId="1" applyFont="1" applyBorder="1"/>
    <xf numFmtId="4" fontId="5" fillId="2" borderId="2" xfId="0" applyNumberFormat="1" applyFont="1" applyFill="1" applyBorder="1" applyAlignment="1">
      <alignment horizontal="left" vertical="center" wrapText="1"/>
    </xf>
    <xf numFmtId="164" fontId="8" fillId="2" borderId="2" xfId="0" applyNumberFormat="1" applyFont="1" applyFill="1" applyBorder="1"/>
    <xf numFmtId="164" fontId="8" fillId="2" borderId="2" xfId="1" applyFont="1" applyFill="1" applyBorder="1"/>
    <xf numFmtId="4" fontId="4" fillId="0" borderId="2" xfId="0" applyNumberFormat="1" applyFont="1" applyBorder="1" applyAlignment="1">
      <alignment horizontal="left" vertical="center" wrapText="1"/>
    </xf>
    <xf numFmtId="164" fontId="13" fillId="2" borderId="2" xfId="1" applyFont="1" applyFill="1" applyBorder="1" applyAlignment="1">
      <alignment horizontal="right"/>
    </xf>
    <xf numFmtId="164" fontId="6" fillId="2" borderId="2" xfId="1" applyFont="1" applyFill="1" applyBorder="1"/>
    <xf numFmtId="164" fontId="5" fillId="2" borderId="2" xfId="1" applyFont="1" applyFill="1" applyBorder="1"/>
    <xf numFmtId="4" fontId="8" fillId="4" borderId="3" xfId="0" applyNumberFormat="1" applyFont="1" applyFill="1" applyBorder="1" applyAlignment="1">
      <alignment horizontal="left" vertical="center" wrapText="1"/>
    </xf>
    <xf numFmtId="4" fontId="7" fillId="4" borderId="4" xfId="1" applyNumberFormat="1" applyFont="1" applyFill="1" applyBorder="1" applyAlignment="1">
      <alignment horizontal="right" wrapText="1"/>
    </xf>
    <xf numFmtId="0" fontId="6" fillId="0" borderId="5" xfId="0" applyFont="1" applyBorder="1"/>
    <xf numFmtId="0" fontId="5" fillId="3" borderId="2" xfId="0" applyFont="1" applyFill="1" applyBorder="1" applyAlignment="1">
      <alignment horizontal="left" vertical="center" wrapText="1"/>
    </xf>
    <xf numFmtId="4" fontId="0" fillId="0" borderId="2" xfId="0" applyNumberFormat="1" applyBorder="1" applyAlignment="1">
      <alignment horizontal="left" vertical="center" wrapText="1"/>
    </xf>
    <xf numFmtId="164" fontId="4" fillId="2" borderId="2" xfId="1" applyFont="1" applyFill="1" applyBorder="1"/>
    <xf numFmtId="164" fontId="12" fillId="2" borderId="2" xfId="1" applyFont="1" applyFill="1" applyBorder="1" applyAlignment="1">
      <alignment horizontal="right"/>
    </xf>
    <xf numFmtId="4" fontId="2" fillId="3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6" fillId="0" borderId="2" xfId="0" applyFont="1" applyBorder="1"/>
    <xf numFmtId="164" fontId="0" fillId="0" borderId="2" xfId="1" applyFont="1" applyBorder="1"/>
    <xf numFmtId="164" fontId="11" fillId="4" borderId="2" xfId="1" applyFont="1" applyFill="1" applyBorder="1" applyAlignment="1">
      <alignment horizontal="center" wrapText="1"/>
    </xf>
    <xf numFmtId="164" fontId="9" fillId="4" borderId="2" xfId="1" applyFont="1" applyFill="1" applyBorder="1" applyAlignment="1">
      <alignment horizontal="right"/>
    </xf>
    <xf numFmtId="164" fontId="9" fillId="0" borderId="2" xfId="1" applyFont="1" applyFill="1" applyBorder="1" applyAlignment="1">
      <alignment horizontal="right"/>
    </xf>
    <xf numFmtId="164" fontId="9" fillId="4" borderId="2" xfId="1" applyFont="1" applyFill="1" applyBorder="1" applyAlignment="1">
      <alignment horizontal="right" wrapText="1"/>
    </xf>
    <xf numFmtId="0" fontId="8" fillId="2" borderId="7" xfId="0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4" fontId="4" fillId="4" borderId="8" xfId="0" applyNumberFormat="1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horizontal="left" vertical="center" wrapText="1"/>
    </xf>
    <xf numFmtId="164" fontId="8" fillId="2" borderId="9" xfId="0" applyNumberFormat="1" applyFont="1" applyFill="1" applyBorder="1"/>
    <xf numFmtId="164" fontId="8" fillId="2" borderId="8" xfId="1" applyFont="1" applyFill="1" applyBorder="1"/>
    <xf numFmtId="164" fontId="11" fillId="2" borderId="9" xfId="1" applyFont="1" applyFill="1" applyBorder="1" applyAlignment="1">
      <alignment horizontal="right" wrapText="1"/>
    </xf>
    <xf numFmtId="164" fontId="8" fillId="2" borderId="9" xfId="1" applyFont="1" applyFill="1" applyBorder="1"/>
    <xf numFmtId="164" fontId="8" fillId="2" borderId="8" xfId="0" applyNumberFormat="1" applyFont="1" applyFill="1" applyBorder="1"/>
    <xf numFmtId="164" fontId="8" fillId="4" borderId="2" xfId="0" applyNumberFormat="1" applyFont="1" applyFill="1" applyBorder="1"/>
    <xf numFmtId="0" fontId="23" fillId="0" borderId="0" xfId="2" applyFont="1" applyAlignment="1" applyProtection="1">
      <alignment horizontal="center" wrapText="1"/>
      <protection locked="0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2" fillId="0" borderId="0" xfId="2" applyFont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0</xdr:rowOff>
    </xdr:from>
    <xdr:to>
      <xdr:col>7</xdr:col>
      <xdr:colOff>419100</xdr:colOff>
      <xdr:row>3</xdr:row>
      <xdr:rowOff>168402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243D33B-8784-4559-4679-5BD75E959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180" y="0"/>
          <a:ext cx="2179320" cy="8694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3"/>
  <sheetViews>
    <sheetView tabSelected="1" view="pageBreakPreview" topLeftCell="A64" zoomScale="60" zoomScaleNormal="100" workbookViewId="0">
      <selection activeCell="G34" sqref="G34"/>
    </sheetView>
  </sheetViews>
  <sheetFormatPr baseColWidth="10" defaultColWidth="11.42578125" defaultRowHeight="15" x14ac:dyDescent="0.25"/>
  <cols>
    <col min="1" max="1" width="2.42578125" customWidth="1"/>
    <col min="2" max="2" width="26.28515625" customWidth="1"/>
    <col min="3" max="3" width="19.140625" customWidth="1"/>
    <col min="4" max="4" width="21" customWidth="1"/>
    <col min="5" max="5" width="18.28515625" customWidth="1"/>
    <col min="6" max="12" width="15.85546875" customWidth="1"/>
    <col min="13" max="13" width="14.28515625" bestFit="1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26.45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15" customHeight="1" x14ac:dyDescent="0.25"/>
    <row r="5" spans="1:13" ht="17.45" customHeight="1" x14ac:dyDescent="0.25">
      <c r="B5" s="73" t="s">
        <v>96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3" ht="13.9" customHeight="1" x14ac:dyDescent="0.25">
      <c r="A6" s="71" t="s">
        <v>97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1:13" ht="17.25" thickBot="1" x14ac:dyDescent="0.35">
      <c r="A7" s="70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 ht="37.15" customHeight="1" thickBot="1" x14ac:dyDescent="0.3">
      <c r="A8" s="1"/>
      <c r="B8" s="54" t="s">
        <v>0</v>
      </c>
      <c r="C8" s="55" t="s">
        <v>1</v>
      </c>
      <c r="D8" s="55" t="s">
        <v>2</v>
      </c>
      <c r="E8" s="53" t="s">
        <v>3</v>
      </c>
      <c r="F8" s="26" t="s">
        <v>94</v>
      </c>
      <c r="G8" s="26" t="s">
        <v>99</v>
      </c>
      <c r="H8" s="26" t="s">
        <v>100</v>
      </c>
      <c r="I8" s="26" t="s">
        <v>102</v>
      </c>
      <c r="J8" s="26" t="s">
        <v>103</v>
      </c>
      <c r="K8" s="26" t="s">
        <v>104</v>
      </c>
      <c r="L8" s="26" t="s">
        <v>105</v>
      </c>
      <c r="M8" s="26" t="s">
        <v>95</v>
      </c>
    </row>
    <row r="9" spans="1:13" x14ac:dyDescent="0.25">
      <c r="A9" s="1"/>
      <c r="B9" s="36" t="s">
        <v>4</v>
      </c>
      <c r="C9" s="37"/>
      <c r="D9" s="38"/>
      <c r="E9" s="25"/>
      <c r="F9" s="25"/>
      <c r="G9" s="25"/>
      <c r="H9" s="25"/>
      <c r="I9" s="25"/>
      <c r="J9" s="25"/>
      <c r="K9" s="25"/>
      <c r="L9" s="25"/>
      <c r="M9" s="25"/>
    </row>
    <row r="10" spans="1:13" ht="33" x14ac:dyDescent="0.25">
      <c r="A10" s="1"/>
      <c r="B10" s="57" t="s">
        <v>5</v>
      </c>
      <c r="C10" s="60">
        <f>SUM(C11:C15)</f>
        <v>418065710</v>
      </c>
      <c r="D10" s="60">
        <f>SUM(D11:D15)</f>
        <v>568866953.77999997</v>
      </c>
      <c r="E10" s="58">
        <f t="shared" ref="E10:J10" si="0">SUM(E11:E15)</f>
        <v>28733536.490000002</v>
      </c>
      <c r="F10" s="58">
        <f t="shared" si="0"/>
        <v>29066707.889999997</v>
      </c>
      <c r="G10" s="58">
        <f t="shared" si="0"/>
        <v>28952397.210000001</v>
      </c>
      <c r="H10" s="58">
        <f t="shared" si="0"/>
        <v>29084687.899999999</v>
      </c>
      <c r="I10" s="58">
        <f t="shared" si="0"/>
        <v>29347244.169999998</v>
      </c>
      <c r="J10" s="58">
        <f t="shared" si="0"/>
        <v>51891214.719999999</v>
      </c>
      <c r="K10" s="61">
        <f>SUM(K11:K15)</f>
        <v>28995899.27</v>
      </c>
      <c r="L10" s="61">
        <f>SUM(L11:L15)</f>
        <v>30450816.949999999</v>
      </c>
      <c r="M10" s="58">
        <f>SUM(E10:L10)</f>
        <v>256522504.59999999</v>
      </c>
    </row>
    <row r="11" spans="1:13" ht="22.15" customHeight="1" x14ac:dyDescent="0.25">
      <c r="A11" s="1"/>
      <c r="B11" s="56" t="s">
        <v>6</v>
      </c>
      <c r="C11" s="4">
        <v>333148665</v>
      </c>
      <c r="D11" s="9">
        <v>388914029.01999998</v>
      </c>
      <c r="E11" s="28">
        <v>24750698.300000001</v>
      </c>
      <c r="F11" s="28">
        <v>25058631.579999998</v>
      </c>
      <c r="G11" s="28">
        <v>24963242.140000001</v>
      </c>
      <c r="H11" s="28">
        <v>25096751.079999998</v>
      </c>
      <c r="I11" s="28">
        <v>25281490.289999999</v>
      </c>
      <c r="J11" s="28">
        <v>25793810.170000002</v>
      </c>
      <c r="K11" s="28">
        <v>24961131.579999998</v>
      </c>
      <c r="L11" s="28">
        <v>25153549.600000001</v>
      </c>
      <c r="M11" s="63">
        <f t="shared" ref="M11:M15" si="1">SUM(E11:L11)</f>
        <v>201059304.73999998</v>
      </c>
    </row>
    <row r="12" spans="1:13" ht="26.45" customHeight="1" x14ac:dyDescent="0.25">
      <c r="A12" s="1"/>
      <c r="B12" s="27" t="s">
        <v>7</v>
      </c>
      <c r="C12" s="4">
        <v>42315396</v>
      </c>
      <c r="D12" s="9">
        <v>123294033.98999999</v>
      </c>
      <c r="E12" s="28">
        <v>287000</v>
      </c>
      <c r="F12" s="28">
        <v>287000</v>
      </c>
      <c r="G12" s="28">
        <v>287000</v>
      </c>
      <c r="H12" s="28">
        <v>287000</v>
      </c>
      <c r="I12" s="28">
        <v>302000</v>
      </c>
      <c r="J12" s="28">
        <v>22355140.219999999</v>
      </c>
      <c r="K12" s="28">
        <v>290000</v>
      </c>
      <c r="L12" s="28">
        <v>1583733.33</v>
      </c>
      <c r="M12" s="63">
        <f t="shared" si="1"/>
        <v>25678873.549999997</v>
      </c>
    </row>
    <row r="13" spans="1:13" ht="25.5" x14ac:dyDescent="0.25">
      <c r="A13" s="1"/>
      <c r="B13" s="27" t="s">
        <v>8</v>
      </c>
      <c r="C13" s="2">
        <v>0</v>
      </c>
      <c r="D13" s="4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63">
        <f t="shared" si="1"/>
        <v>0</v>
      </c>
    </row>
    <row r="14" spans="1:13" ht="25.5" x14ac:dyDescent="0.25">
      <c r="A14" s="1"/>
      <c r="B14" s="27" t="s">
        <v>9</v>
      </c>
      <c r="C14" s="5">
        <v>0</v>
      </c>
      <c r="D14" s="49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63">
        <f t="shared" si="1"/>
        <v>0</v>
      </c>
    </row>
    <row r="15" spans="1:13" ht="25.5" x14ac:dyDescent="0.25">
      <c r="A15" s="1"/>
      <c r="B15" s="27" t="s">
        <v>10</v>
      </c>
      <c r="C15" s="4">
        <v>42601649</v>
      </c>
      <c r="D15" s="9">
        <v>56658890.770000003</v>
      </c>
      <c r="E15" s="28">
        <v>3695838.19</v>
      </c>
      <c r="F15" s="28">
        <v>3721076.31</v>
      </c>
      <c r="G15" s="28">
        <v>3702155.07</v>
      </c>
      <c r="H15" s="28">
        <v>3700936.82</v>
      </c>
      <c r="I15" s="28">
        <v>3763753.88</v>
      </c>
      <c r="J15" s="28">
        <v>3742264.33</v>
      </c>
      <c r="K15" s="28">
        <v>3744767.69</v>
      </c>
      <c r="L15" s="28">
        <v>3713534.02</v>
      </c>
      <c r="M15" s="63">
        <f t="shared" si="1"/>
        <v>29784326.310000002</v>
      </c>
    </row>
    <row r="16" spans="1:13" ht="25.5" x14ac:dyDescent="0.25">
      <c r="A16" s="1"/>
      <c r="B16" s="29" t="s">
        <v>11</v>
      </c>
      <c r="C16" s="6">
        <f>C17+C18+C19+C20+C21+C22+C23+C24+C25</f>
        <v>182562351</v>
      </c>
      <c r="D16" s="3">
        <f>D17+D18+D19+D20+D21+D22+D23+D24+D25</f>
        <v>306279464.74000001</v>
      </c>
      <c r="E16" s="30">
        <f t="shared" ref="E16:J16" si="2">SUM(E17:E25)</f>
        <v>4722939.4799999995</v>
      </c>
      <c r="F16" s="30">
        <f t="shared" si="2"/>
        <v>20547266.559999999</v>
      </c>
      <c r="G16" s="30">
        <f t="shared" si="2"/>
        <v>14107397.07</v>
      </c>
      <c r="H16" s="30">
        <f t="shared" si="2"/>
        <v>13037383.33</v>
      </c>
      <c r="I16" s="30">
        <f t="shared" si="2"/>
        <v>13521202.759999998</v>
      </c>
      <c r="J16" s="62">
        <f t="shared" si="2"/>
        <v>15771388.49</v>
      </c>
      <c r="K16" s="62">
        <f>SUM(K17:K25)</f>
        <v>11835485.84</v>
      </c>
      <c r="L16" s="62">
        <f>SUM(L17:L25)</f>
        <v>14597528.879999999</v>
      </c>
      <c r="M16" s="59">
        <f>SUM(E16:L16)</f>
        <v>108140592.41</v>
      </c>
    </row>
    <row r="17" spans="1:13" x14ac:dyDescent="0.25">
      <c r="A17" s="1"/>
      <c r="B17" s="27" t="s">
        <v>12</v>
      </c>
      <c r="C17" s="4">
        <v>30550000</v>
      </c>
      <c r="D17" s="9">
        <v>25869488</v>
      </c>
      <c r="E17" s="28">
        <v>2420834.0299999998</v>
      </c>
      <c r="F17" s="28">
        <v>2228436.84</v>
      </c>
      <c r="G17" s="28">
        <v>2110790.67</v>
      </c>
      <c r="H17" s="28">
        <v>2015423.83</v>
      </c>
      <c r="I17" s="28">
        <v>2012909.63</v>
      </c>
      <c r="J17" s="28">
        <v>2498669.44</v>
      </c>
      <c r="K17" s="28">
        <v>2830793.51</v>
      </c>
      <c r="L17" s="28">
        <v>3175439.57</v>
      </c>
      <c r="M17" s="28">
        <f>SUM(E17:L17)</f>
        <v>19293297.52</v>
      </c>
    </row>
    <row r="18" spans="1:13" ht="25.5" x14ac:dyDescent="0.25">
      <c r="A18" s="1"/>
      <c r="B18" s="27" t="s">
        <v>13</v>
      </c>
      <c r="C18" s="4">
        <v>15019000</v>
      </c>
      <c r="D18" s="9">
        <v>46948641.689999998</v>
      </c>
      <c r="E18" s="28">
        <v>61619.6</v>
      </c>
      <c r="F18" s="28">
        <v>175200.5</v>
      </c>
      <c r="G18" s="28">
        <v>3188350.04</v>
      </c>
      <c r="H18" s="28">
        <v>177118</v>
      </c>
      <c r="I18" s="28">
        <v>1559274.07</v>
      </c>
      <c r="J18" s="28">
        <v>493917.82</v>
      </c>
      <c r="K18" s="28">
        <v>741994.86</v>
      </c>
      <c r="L18" s="28">
        <v>1311709</v>
      </c>
      <c r="M18" s="28">
        <f t="shared" ref="M18:M25" si="3">SUM(E18:L18)</f>
        <v>7709183.8900000006</v>
      </c>
    </row>
    <row r="19" spans="1:13" x14ac:dyDescent="0.25">
      <c r="A19" s="1"/>
      <c r="B19" s="27" t="s">
        <v>14</v>
      </c>
      <c r="C19" s="4">
        <v>8415000</v>
      </c>
      <c r="D19" s="50">
        <v>8906705.4499999993</v>
      </c>
      <c r="E19" s="28">
        <v>0</v>
      </c>
      <c r="F19" s="28">
        <v>108794</v>
      </c>
      <c r="G19" s="28">
        <v>148872</v>
      </c>
      <c r="H19" s="28">
        <v>205068</v>
      </c>
      <c r="I19" s="28">
        <v>2642121.42</v>
      </c>
      <c r="J19" s="28">
        <v>124010</v>
      </c>
      <c r="K19" s="28">
        <v>122712.26</v>
      </c>
      <c r="L19" s="28">
        <v>447276.71</v>
      </c>
      <c r="M19" s="28">
        <f t="shared" si="3"/>
        <v>3798854.3899999997</v>
      </c>
    </row>
    <row r="20" spans="1:13" ht="25.5" x14ac:dyDescent="0.25">
      <c r="A20" s="1"/>
      <c r="B20" s="27" t="s">
        <v>15</v>
      </c>
      <c r="C20" s="4">
        <v>1730779</v>
      </c>
      <c r="D20" s="9">
        <v>3373622</v>
      </c>
      <c r="E20" s="28">
        <v>0</v>
      </c>
      <c r="F20" s="28">
        <v>0</v>
      </c>
      <c r="G20" s="28">
        <v>0</v>
      </c>
      <c r="H20" s="28">
        <v>14603.04</v>
      </c>
      <c r="I20" s="28">
        <v>427358.83</v>
      </c>
      <c r="J20" s="28">
        <v>0</v>
      </c>
      <c r="K20" s="28">
        <v>4999.99</v>
      </c>
      <c r="L20" s="28">
        <v>133820.17000000001</v>
      </c>
      <c r="M20" s="28">
        <f t="shared" si="3"/>
        <v>580782.03</v>
      </c>
    </row>
    <row r="21" spans="1:13" x14ac:dyDescent="0.25">
      <c r="A21" s="1"/>
      <c r="B21" s="27" t="s">
        <v>16</v>
      </c>
      <c r="C21" s="4">
        <v>44574000</v>
      </c>
      <c r="D21" s="9">
        <v>100839731.8</v>
      </c>
      <c r="E21" s="28">
        <v>1701035.9</v>
      </c>
      <c r="F21" s="28">
        <v>3058771.25</v>
      </c>
      <c r="G21" s="28">
        <v>2570027.19</v>
      </c>
      <c r="H21" s="28">
        <v>1510063.04</v>
      </c>
      <c r="I21" s="28">
        <v>3124746.59</v>
      </c>
      <c r="J21" s="28">
        <v>2352942.54</v>
      </c>
      <c r="K21" s="28">
        <v>2431214.7599999998</v>
      </c>
      <c r="L21" s="28">
        <v>4195999.96</v>
      </c>
      <c r="M21" s="28">
        <f t="shared" si="3"/>
        <v>20944801.229999997</v>
      </c>
    </row>
    <row r="22" spans="1:13" x14ac:dyDescent="0.25">
      <c r="A22" s="1"/>
      <c r="B22" s="27" t="s">
        <v>17</v>
      </c>
      <c r="C22" s="4">
        <v>3930000</v>
      </c>
      <c r="D22" s="9">
        <v>2552225</v>
      </c>
      <c r="E22" s="28">
        <v>168636.95</v>
      </c>
      <c r="F22" s="28">
        <v>167640.12</v>
      </c>
      <c r="G22" s="28">
        <v>174882.44</v>
      </c>
      <c r="H22" s="28">
        <v>173361.43</v>
      </c>
      <c r="I22" s="28">
        <v>0</v>
      </c>
      <c r="J22" s="28">
        <v>383298.68</v>
      </c>
      <c r="K22" s="28">
        <v>360474.12</v>
      </c>
      <c r="L22" s="28">
        <v>169626.01</v>
      </c>
      <c r="M22" s="28">
        <f t="shared" si="3"/>
        <v>1597919.7499999998</v>
      </c>
    </row>
    <row r="23" spans="1:13" ht="51" x14ac:dyDescent="0.25">
      <c r="A23" s="1"/>
      <c r="B23" s="27" t="s">
        <v>18</v>
      </c>
      <c r="C23" s="4">
        <v>9700000</v>
      </c>
      <c r="D23" s="9">
        <v>9457788</v>
      </c>
      <c r="E23" s="28">
        <v>81300</v>
      </c>
      <c r="F23" s="28">
        <v>67953.320000000007</v>
      </c>
      <c r="G23" s="28">
        <v>342575.46</v>
      </c>
      <c r="H23" s="28">
        <v>256418.45</v>
      </c>
      <c r="I23" s="28">
        <v>146608.51999999999</v>
      </c>
      <c r="J23" s="28">
        <v>107551.41</v>
      </c>
      <c r="K23" s="28">
        <v>357573.04</v>
      </c>
      <c r="L23" s="28">
        <v>374032.57</v>
      </c>
      <c r="M23" s="28">
        <f t="shared" si="3"/>
        <v>1734012.77</v>
      </c>
    </row>
    <row r="24" spans="1:13" ht="38.25" x14ac:dyDescent="0.25">
      <c r="A24" s="1"/>
      <c r="B24" s="27" t="s">
        <v>19</v>
      </c>
      <c r="C24" s="4">
        <v>42882572</v>
      </c>
      <c r="D24" s="9">
        <v>48623457.350000001</v>
      </c>
      <c r="E24" s="28">
        <v>204848</v>
      </c>
      <c r="F24" s="28">
        <v>0</v>
      </c>
      <c r="G24" s="28">
        <v>1662921.54</v>
      </c>
      <c r="H24" s="28">
        <v>4021459.71</v>
      </c>
      <c r="I24" s="28">
        <v>1397691.11</v>
      </c>
      <c r="J24" s="28">
        <v>7937568.7000000002</v>
      </c>
      <c r="K24" s="28">
        <v>2507904.4300000002</v>
      </c>
      <c r="L24" s="28">
        <v>1499316.43</v>
      </c>
      <c r="M24" s="28">
        <f t="shared" si="3"/>
        <v>19231709.920000002</v>
      </c>
    </row>
    <row r="25" spans="1:13" ht="25.5" x14ac:dyDescent="0.25">
      <c r="A25" s="1"/>
      <c r="B25" s="27" t="s">
        <v>20</v>
      </c>
      <c r="C25" s="4">
        <v>25761000</v>
      </c>
      <c r="D25" s="9">
        <v>59707805.450000003</v>
      </c>
      <c r="E25" s="28">
        <v>84665</v>
      </c>
      <c r="F25" s="28">
        <v>14740470.529999999</v>
      </c>
      <c r="G25" s="28">
        <v>3908977.73</v>
      </c>
      <c r="H25" s="28">
        <v>4663867.83</v>
      </c>
      <c r="I25" s="28">
        <v>2210492.59</v>
      </c>
      <c r="J25" s="28">
        <v>1873429.9</v>
      </c>
      <c r="K25" s="28">
        <v>2477818.87</v>
      </c>
      <c r="L25" s="28">
        <v>3290308.46</v>
      </c>
      <c r="M25" s="28">
        <f t="shared" si="3"/>
        <v>33250030.909999996</v>
      </c>
    </row>
    <row r="26" spans="1:13" ht="25.5" x14ac:dyDescent="0.25">
      <c r="A26" s="1"/>
      <c r="B26" s="29" t="s">
        <v>21</v>
      </c>
      <c r="C26" s="6">
        <f t="shared" ref="C26:J26" si="4">SUM(C27:C35)</f>
        <v>39510060</v>
      </c>
      <c r="D26" s="3">
        <f>SUM(D27:D35)</f>
        <v>41929183.890000001</v>
      </c>
      <c r="E26" s="30">
        <f t="shared" si="4"/>
        <v>676378</v>
      </c>
      <c r="F26" s="30">
        <f t="shared" si="4"/>
        <v>930679.64</v>
      </c>
      <c r="G26" s="30">
        <f t="shared" si="4"/>
        <v>519095.36</v>
      </c>
      <c r="H26" s="30">
        <f t="shared" si="4"/>
        <v>1719684.83</v>
      </c>
      <c r="I26" s="30">
        <f t="shared" si="4"/>
        <v>2758726.1</v>
      </c>
      <c r="J26" s="30">
        <f t="shared" si="4"/>
        <v>2311075.08</v>
      </c>
      <c r="K26" s="30">
        <f>SUM(K27:K35)</f>
        <v>2296187.08</v>
      </c>
      <c r="L26" s="30">
        <f>SUM(L27:L35)</f>
        <v>1786730.1</v>
      </c>
      <c r="M26" s="30">
        <f>SUM(E26:L26)</f>
        <v>12998556.189999999</v>
      </c>
    </row>
    <row r="27" spans="1:13" ht="25.5" x14ac:dyDescent="0.25">
      <c r="A27" s="1"/>
      <c r="B27" s="27" t="s">
        <v>22</v>
      </c>
      <c r="C27" s="4">
        <v>3540900</v>
      </c>
      <c r="D27" s="9">
        <v>6634590</v>
      </c>
      <c r="E27" s="28">
        <v>0</v>
      </c>
      <c r="F27" s="28">
        <v>0</v>
      </c>
      <c r="G27" s="28">
        <v>45024</v>
      </c>
      <c r="H27" s="28">
        <v>749976.96</v>
      </c>
      <c r="I27" s="28">
        <v>137969.59</v>
      </c>
      <c r="J27" s="28">
        <v>214104.4</v>
      </c>
      <c r="K27" s="28">
        <v>133906.46</v>
      </c>
      <c r="L27" s="28">
        <v>165328</v>
      </c>
      <c r="M27" s="28">
        <f>SUM(E27:L27)</f>
        <v>1446309.41</v>
      </c>
    </row>
    <row r="28" spans="1:13" x14ac:dyDescent="0.25">
      <c r="A28" s="1"/>
      <c r="B28" s="27" t="s">
        <v>23</v>
      </c>
      <c r="C28" s="4">
        <v>3029160</v>
      </c>
      <c r="D28" s="9">
        <v>3404945.89</v>
      </c>
      <c r="E28" s="28">
        <v>8378</v>
      </c>
      <c r="F28" s="28">
        <v>31796.28</v>
      </c>
      <c r="G28" s="28">
        <v>0</v>
      </c>
      <c r="H28" s="28">
        <v>8900</v>
      </c>
      <c r="I28" s="28">
        <v>204241.17</v>
      </c>
      <c r="J28" s="28">
        <v>532681.5</v>
      </c>
      <c r="K28" s="28">
        <v>142780</v>
      </c>
      <c r="L28" s="28">
        <v>8751.49</v>
      </c>
      <c r="M28" s="28">
        <f t="shared" ref="M28:M35" si="5">SUM(E28:L28)</f>
        <v>937528.44</v>
      </c>
    </row>
    <row r="29" spans="1:13" ht="25.5" x14ac:dyDescent="0.25">
      <c r="A29" s="1"/>
      <c r="B29" s="27" t="s">
        <v>24</v>
      </c>
      <c r="C29" s="4">
        <v>2625000</v>
      </c>
      <c r="D29" s="9">
        <v>2806636</v>
      </c>
      <c r="E29" s="28">
        <v>0</v>
      </c>
      <c r="F29" s="28">
        <v>134520</v>
      </c>
      <c r="G29" s="28">
        <v>11195.84</v>
      </c>
      <c r="H29" s="28">
        <v>241998.11</v>
      </c>
      <c r="I29" s="28">
        <v>164427.95000000001</v>
      </c>
      <c r="J29" s="28">
        <v>77880</v>
      </c>
      <c r="K29" s="28">
        <v>531249.07999999996</v>
      </c>
      <c r="L29" s="28">
        <v>85000</v>
      </c>
      <c r="M29" s="28">
        <f t="shared" si="5"/>
        <v>1246270.98</v>
      </c>
    </row>
    <row r="30" spans="1:13" ht="25.5" x14ac:dyDescent="0.25">
      <c r="A30" s="1"/>
      <c r="B30" s="27" t="s">
        <v>25</v>
      </c>
      <c r="C30" s="4">
        <v>0</v>
      </c>
      <c r="D30" s="9">
        <v>40000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f t="shared" si="5"/>
        <v>0</v>
      </c>
    </row>
    <row r="31" spans="1:13" ht="25.5" x14ac:dyDescent="0.25">
      <c r="A31" s="1"/>
      <c r="B31" s="27" t="s">
        <v>26</v>
      </c>
      <c r="C31" s="4">
        <v>1300000</v>
      </c>
      <c r="D31" s="9">
        <v>882316</v>
      </c>
      <c r="E31" s="28">
        <v>0</v>
      </c>
      <c r="F31" s="28">
        <v>0</v>
      </c>
      <c r="G31" s="28">
        <v>31550.84</v>
      </c>
      <c r="H31" s="28">
        <v>1780.36</v>
      </c>
      <c r="I31" s="28">
        <v>1758</v>
      </c>
      <c r="J31" s="28">
        <v>142800</v>
      </c>
      <c r="K31" s="28">
        <v>8400.01</v>
      </c>
      <c r="L31" s="28">
        <v>0</v>
      </c>
      <c r="M31" s="28">
        <f t="shared" si="5"/>
        <v>186289.21000000002</v>
      </c>
    </row>
    <row r="32" spans="1:13" ht="38.25" x14ac:dyDescent="0.25">
      <c r="A32" s="1"/>
      <c r="B32" s="27" t="s">
        <v>27</v>
      </c>
      <c r="C32" s="4">
        <v>325000</v>
      </c>
      <c r="D32" s="9">
        <v>531000</v>
      </c>
      <c r="E32" s="28">
        <v>0</v>
      </c>
      <c r="F32" s="28">
        <v>0</v>
      </c>
      <c r="G32" s="28">
        <v>0</v>
      </c>
      <c r="H32" s="28">
        <v>9487.64</v>
      </c>
      <c r="I32" s="28">
        <v>1283.69</v>
      </c>
      <c r="J32" s="28">
        <v>0</v>
      </c>
      <c r="K32" s="28">
        <v>0</v>
      </c>
      <c r="L32" s="28">
        <v>737.48</v>
      </c>
      <c r="M32" s="28">
        <f t="shared" si="5"/>
        <v>11508.81</v>
      </c>
    </row>
    <row r="33" spans="1:13" ht="38.25" x14ac:dyDescent="0.25">
      <c r="A33" s="1"/>
      <c r="B33" s="27" t="s">
        <v>28</v>
      </c>
      <c r="C33" s="4">
        <v>9465000</v>
      </c>
      <c r="D33" s="9">
        <v>13086224</v>
      </c>
      <c r="E33" s="28">
        <v>668000</v>
      </c>
      <c r="F33" s="28">
        <v>660000</v>
      </c>
      <c r="G33" s="28">
        <v>0</v>
      </c>
      <c r="H33" s="28">
        <v>80660.92</v>
      </c>
      <c r="I33" s="28">
        <v>1608233.29</v>
      </c>
      <c r="J33" s="28">
        <v>830000</v>
      </c>
      <c r="K33" s="28">
        <v>718411.99</v>
      </c>
      <c r="L33" s="28">
        <v>584205</v>
      </c>
      <c r="M33" s="28">
        <f t="shared" si="5"/>
        <v>5149511.2</v>
      </c>
    </row>
    <row r="34" spans="1:13" ht="51" x14ac:dyDescent="0.25">
      <c r="A34" s="1"/>
      <c r="B34" s="27" t="s">
        <v>29</v>
      </c>
      <c r="C34" s="12">
        <v>0</v>
      </c>
      <c r="D34" s="51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f t="shared" si="5"/>
        <v>0</v>
      </c>
    </row>
    <row r="35" spans="1:13" ht="25.5" x14ac:dyDescent="0.25">
      <c r="A35" s="1"/>
      <c r="B35" s="27" t="s">
        <v>30</v>
      </c>
      <c r="C35" s="4">
        <v>19225000</v>
      </c>
      <c r="D35" s="9">
        <v>14543472</v>
      </c>
      <c r="E35" s="28">
        <v>0</v>
      </c>
      <c r="F35" s="28">
        <v>104363.36</v>
      </c>
      <c r="G35" s="28">
        <v>431324.68</v>
      </c>
      <c r="H35" s="28">
        <v>626880.84</v>
      </c>
      <c r="I35" s="28">
        <v>640812.41</v>
      </c>
      <c r="J35" s="28">
        <v>513609.18</v>
      </c>
      <c r="K35" s="28">
        <v>761439.54</v>
      </c>
      <c r="L35" s="28">
        <v>942708.13</v>
      </c>
      <c r="M35" s="28">
        <f t="shared" si="5"/>
        <v>4021138.14</v>
      </c>
    </row>
    <row r="36" spans="1:13" ht="25.5" x14ac:dyDescent="0.25">
      <c r="A36" s="1"/>
      <c r="B36" s="29" t="s">
        <v>31</v>
      </c>
      <c r="C36" s="6">
        <f t="shared" ref="C36:J36" si="6">SUM(C37:C43)</f>
        <v>494493484</v>
      </c>
      <c r="D36" s="3">
        <f>SUM(D37:D43)</f>
        <v>307131965.88</v>
      </c>
      <c r="E36" s="30">
        <f t="shared" si="6"/>
        <v>36062318.359999999</v>
      </c>
      <c r="F36" s="30">
        <f t="shared" si="6"/>
        <v>40232072.219999999</v>
      </c>
      <c r="G36" s="30">
        <f t="shared" si="6"/>
        <v>39111476.289999999</v>
      </c>
      <c r="H36" s="30">
        <f t="shared" si="6"/>
        <v>41746861.969999999</v>
      </c>
      <c r="I36" s="30">
        <f t="shared" si="6"/>
        <v>38272899.289999999</v>
      </c>
      <c r="J36" s="30">
        <f t="shared" si="6"/>
        <v>27544958.100000001</v>
      </c>
      <c r="K36" s="30">
        <f>SUM(K37:K43)</f>
        <v>25573332.060000002</v>
      </c>
      <c r="L36" s="30">
        <f>SUM(L37:L43)</f>
        <v>25984080.289999999</v>
      </c>
      <c r="M36" s="31">
        <f>SUM(E36:L36)</f>
        <v>274527998.57999998</v>
      </c>
    </row>
    <row r="37" spans="1:13" ht="38.25" x14ac:dyDescent="0.25">
      <c r="A37" s="1"/>
      <c r="B37" s="32" t="s">
        <v>32</v>
      </c>
      <c r="C37" s="4">
        <v>119125451</v>
      </c>
      <c r="D37" s="9">
        <v>93229451</v>
      </c>
      <c r="E37" s="28">
        <v>5150577.3600000003</v>
      </c>
      <c r="F37" s="28">
        <v>9320331.2200000007</v>
      </c>
      <c r="G37" s="28">
        <v>7610454.29</v>
      </c>
      <c r="H37" s="28">
        <v>10835120.970000001</v>
      </c>
      <c r="I37" s="28">
        <v>7360454.29</v>
      </c>
      <c r="J37" s="28">
        <v>7152120.96</v>
      </c>
      <c r="K37" s="28">
        <v>7543787.6200000001</v>
      </c>
      <c r="L37" s="28">
        <v>7423204.29</v>
      </c>
      <c r="M37" s="28">
        <f>SUM(E37:L37)</f>
        <v>62396051</v>
      </c>
    </row>
    <row r="38" spans="1:13" ht="38.25" x14ac:dyDescent="0.25">
      <c r="A38" s="1"/>
      <c r="B38" s="32" t="s">
        <v>33</v>
      </c>
      <c r="C38" s="7">
        <v>0</v>
      </c>
      <c r="D38" s="10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f t="shared" ref="M38:M42" si="7">SUM(E38:K38)</f>
        <v>0</v>
      </c>
    </row>
    <row r="39" spans="1:13" ht="38.25" x14ac:dyDescent="0.25">
      <c r="A39" s="1"/>
      <c r="B39" s="32" t="s">
        <v>34</v>
      </c>
      <c r="C39" s="7">
        <v>0</v>
      </c>
      <c r="D39" s="10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f t="shared" si="7"/>
        <v>0</v>
      </c>
    </row>
    <row r="40" spans="1:13" ht="38.25" x14ac:dyDescent="0.25">
      <c r="A40" s="1"/>
      <c r="B40" s="32" t="s">
        <v>35</v>
      </c>
      <c r="C40" s="7">
        <v>0</v>
      </c>
      <c r="D40" s="10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/>
      <c r="K40" s="28">
        <v>0</v>
      </c>
      <c r="L40" s="28">
        <v>0</v>
      </c>
      <c r="M40" s="28">
        <f t="shared" si="7"/>
        <v>0</v>
      </c>
    </row>
    <row r="41" spans="1:13" ht="38.25" x14ac:dyDescent="0.25">
      <c r="A41" s="1"/>
      <c r="B41" s="32" t="s">
        <v>36</v>
      </c>
      <c r="C41" s="7">
        <v>0</v>
      </c>
      <c r="D41" s="10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/>
      <c r="K41" s="28">
        <v>0</v>
      </c>
      <c r="L41" s="28">
        <v>0</v>
      </c>
      <c r="M41" s="28">
        <f t="shared" si="7"/>
        <v>0</v>
      </c>
    </row>
    <row r="42" spans="1:13" ht="38.25" x14ac:dyDescent="0.25">
      <c r="A42" s="1"/>
      <c r="B42" s="32" t="s">
        <v>37</v>
      </c>
      <c r="C42" s="4">
        <v>2070000</v>
      </c>
      <c r="D42" s="9">
        <v>2366000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2363292.7000000002</v>
      </c>
      <c r="K42" s="28">
        <v>0</v>
      </c>
      <c r="L42" s="28">
        <v>0</v>
      </c>
      <c r="M42" s="28">
        <f t="shared" si="7"/>
        <v>2363292.7000000002</v>
      </c>
    </row>
    <row r="43" spans="1:13" ht="38.25" x14ac:dyDescent="0.25">
      <c r="A43" s="1"/>
      <c r="B43" s="32" t="s">
        <v>38</v>
      </c>
      <c r="C43" s="4">
        <v>373298033</v>
      </c>
      <c r="D43" s="9">
        <v>211536514.88</v>
      </c>
      <c r="E43" s="28">
        <v>30911741</v>
      </c>
      <c r="F43" s="28">
        <v>30911741</v>
      </c>
      <c r="G43" s="28">
        <v>31501022</v>
      </c>
      <c r="H43" s="28">
        <v>30911741</v>
      </c>
      <c r="I43" s="28">
        <v>30912445</v>
      </c>
      <c r="J43" s="28">
        <v>18029544.440000001</v>
      </c>
      <c r="K43" s="28">
        <v>18029544.440000001</v>
      </c>
      <c r="L43" s="28">
        <v>18560876</v>
      </c>
      <c r="M43" s="28">
        <f>SUM(E43:L43)</f>
        <v>209768654.88</v>
      </c>
    </row>
    <row r="44" spans="1:13" ht="25.5" x14ac:dyDescent="0.25">
      <c r="A44" s="1"/>
      <c r="B44" s="29" t="s">
        <v>39</v>
      </c>
      <c r="C44" s="6">
        <v>0</v>
      </c>
      <c r="D44" s="3">
        <f>SUM(D45:D51)</f>
        <v>26000000</v>
      </c>
      <c r="E44" s="33">
        <v>0</v>
      </c>
      <c r="F44" s="33">
        <v>0</v>
      </c>
      <c r="G44" s="33">
        <f t="shared" ref="G44:M44" si="8">SUM(G45:G51)</f>
        <v>6500000</v>
      </c>
      <c r="H44" s="33">
        <f t="shared" si="8"/>
        <v>0</v>
      </c>
      <c r="I44" s="33">
        <f t="shared" si="8"/>
        <v>0</v>
      </c>
      <c r="J44" s="33">
        <f t="shared" si="8"/>
        <v>6500000</v>
      </c>
      <c r="K44" s="33">
        <f t="shared" si="8"/>
        <v>0</v>
      </c>
      <c r="L44" s="33">
        <v>0</v>
      </c>
      <c r="M44" s="31">
        <f t="shared" si="8"/>
        <v>13000000</v>
      </c>
    </row>
    <row r="45" spans="1:13" ht="25.5" x14ac:dyDescent="0.25">
      <c r="A45" s="1"/>
      <c r="B45" s="32" t="s">
        <v>40</v>
      </c>
      <c r="C45" s="7">
        <v>0</v>
      </c>
      <c r="D45" s="10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</row>
    <row r="46" spans="1:13" ht="38.25" x14ac:dyDescent="0.25">
      <c r="A46" s="1"/>
      <c r="B46" s="32" t="s">
        <v>41</v>
      </c>
      <c r="C46" s="7">
        <v>0</v>
      </c>
      <c r="D46" s="10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8">
        <f t="shared" ref="M46:M73" si="9">+E46+F46</f>
        <v>0</v>
      </c>
    </row>
    <row r="47" spans="1:13" ht="38.25" x14ac:dyDescent="0.25">
      <c r="A47" s="1"/>
      <c r="B47" s="32" t="s">
        <v>42</v>
      </c>
      <c r="C47" s="7">
        <v>0</v>
      </c>
      <c r="D47" s="10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28">
        <f t="shared" si="9"/>
        <v>0</v>
      </c>
    </row>
    <row r="48" spans="1:13" ht="38.25" x14ac:dyDescent="0.25">
      <c r="A48" s="1"/>
      <c r="B48" s="32" t="s">
        <v>43</v>
      </c>
      <c r="C48" s="8">
        <v>0</v>
      </c>
      <c r="D48" s="9">
        <v>26000000</v>
      </c>
      <c r="E48" s="4">
        <v>0</v>
      </c>
      <c r="F48" s="4">
        <v>0</v>
      </c>
      <c r="G48" s="4">
        <v>6500000</v>
      </c>
      <c r="H48" s="4">
        <v>0</v>
      </c>
      <c r="I48" s="4">
        <v>0</v>
      </c>
      <c r="J48" s="4">
        <v>6500000</v>
      </c>
      <c r="K48" s="4">
        <v>0</v>
      </c>
      <c r="L48" s="4">
        <v>0</v>
      </c>
      <c r="M48" s="4">
        <f>SUM(E48:J48)</f>
        <v>13000000</v>
      </c>
    </row>
    <row r="49" spans="1:13" ht="38.25" x14ac:dyDescent="0.25">
      <c r="A49" s="1"/>
      <c r="B49" s="32" t="s">
        <v>44</v>
      </c>
      <c r="C49" s="7">
        <v>0</v>
      </c>
      <c r="D49" s="10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8">
        <f t="shared" si="9"/>
        <v>0</v>
      </c>
    </row>
    <row r="50" spans="1:13" ht="25.5" x14ac:dyDescent="0.25">
      <c r="A50" s="1"/>
      <c r="B50" s="32" t="s">
        <v>45</v>
      </c>
      <c r="C50" s="7">
        <v>0</v>
      </c>
      <c r="D50" s="10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28">
        <f t="shared" si="9"/>
        <v>0</v>
      </c>
    </row>
    <row r="51" spans="1:13" ht="38.25" x14ac:dyDescent="0.25">
      <c r="A51" s="1"/>
      <c r="B51" s="32" t="s">
        <v>46</v>
      </c>
      <c r="C51" s="7">
        <v>0</v>
      </c>
      <c r="D51" s="10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28">
        <f t="shared" si="9"/>
        <v>0</v>
      </c>
    </row>
    <row r="52" spans="1:13" ht="25.5" x14ac:dyDescent="0.25">
      <c r="A52" s="1"/>
      <c r="B52" s="29" t="s">
        <v>47</v>
      </c>
      <c r="C52" s="6">
        <f>SUM(C53:C61)</f>
        <v>92994088</v>
      </c>
      <c r="D52" s="3">
        <f>D53+D54+D55+D56+D57+D58+D59+D60+D61</f>
        <v>96119584.640000001</v>
      </c>
      <c r="E52" s="34">
        <v>0</v>
      </c>
      <c r="F52" s="31">
        <v>0</v>
      </c>
      <c r="G52" s="31">
        <f t="shared" ref="G52:L52" si="10">SUM(G53:G61)</f>
        <v>4438610.91</v>
      </c>
      <c r="H52" s="31">
        <f t="shared" si="10"/>
        <v>7791907.8599999994</v>
      </c>
      <c r="I52" s="31">
        <f t="shared" si="10"/>
        <v>1751681.27</v>
      </c>
      <c r="J52" s="31">
        <f t="shared" si="10"/>
        <v>465340.48</v>
      </c>
      <c r="K52" s="31">
        <f t="shared" si="10"/>
        <v>800928.38</v>
      </c>
      <c r="L52" s="31">
        <f t="shared" si="10"/>
        <v>6334820.9500000002</v>
      </c>
      <c r="M52" s="31">
        <f>SUM(E52:L52)</f>
        <v>21583289.850000001</v>
      </c>
    </row>
    <row r="53" spans="1:13" ht="22.15" customHeight="1" x14ac:dyDescent="0.25">
      <c r="A53" s="1"/>
      <c r="B53" s="32" t="s">
        <v>48</v>
      </c>
      <c r="C53" s="4">
        <v>16561058</v>
      </c>
      <c r="D53" s="9">
        <v>45338413.640000001</v>
      </c>
      <c r="E53" s="4">
        <v>0</v>
      </c>
      <c r="F53" s="4">
        <v>0</v>
      </c>
      <c r="G53" s="4">
        <v>4005679.92</v>
      </c>
      <c r="H53" s="4">
        <v>2147425.0699999998</v>
      </c>
      <c r="I53" s="4">
        <v>1490509.51</v>
      </c>
      <c r="J53" s="4">
        <v>465340.48</v>
      </c>
      <c r="K53" s="4">
        <v>591087.38</v>
      </c>
      <c r="L53" s="4">
        <v>718796.95</v>
      </c>
      <c r="M53" s="28">
        <f>SUM(E53:L53)</f>
        <v>9418839.3100000005</v>
      </c>
    </row>
    <row r="54" spans="1:13" ht="25.5" x14ac:dyDescent="0.25">
      <c r="A54" s="1"/>
      <c r="B54" s="32" t="s">
        <v>49</v>
      </c>
      <c r="C54" s="4">
        <v>550000</v>
      </c>
      <c r="D54" s="9">
        <v>4110643</v>
      </c>
      <c r="E54" s="2">
        <v>0</v>
      </c>
      <c r="F54" s="2">
        <v>0</v>
      </c>
      <c r="G54" s="2">
        <v>0</v>
      </c>
      <c r="H54" s="2">
        <v>1099389.19</v>
      </c>
      <c r="I54" s="2">
        <v>261171.76</v>
      </c>
      <c r="J54" s="2">
        <v>0</v>
      </c>
      <c r="K54" s="2">
        <v>0</v>
      </c>
      <c r="L54" s="2">
        <v>133265</v>
      </c>
      <c r="M54" s="28">
        <f t="shared" ref="M54:M61" si="11">SUM(E54:L54)</f>
        <v>1493825.95</v>
      </c>
    </row>
    <row r="55" spans="1:13" ht="38.25" x14ac:dyDescent="0.25">
      <c r="A55" s="1"/>
      <c r="B55" s="32" t="s">
        <v>50</v>
      </c>
      <c r="C55" s="7">
        <v>0</v>
      </c>
      <c r="D55" s="52">
        <v>150000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28">
        <f t="shared" si="11"/>
        <v>0</v>
      </c>
    </row>
    <row r="56" spans="1:13" ht="38.25" x14ac:dyDescent="0.25">
      <c r="A56" s="1"/>
      <c r="B56" s="32" t="s">
        <v>51</v>
      </c>
      <c r="C56" s="4">
        <v>0</v>
      </c>
      <c r="D56" s="9">
        <v>26799872</v>
      </c>
      <c r="E56" s="4">
        <v>0</v>
      </c>
      <c r="F56" s="4">
        <v>0</v>
      </c>
      <c r="G56" s="4">
        <v>0</v>
      </c>
      <c r="H56" s="4">
        <v>4299760</v>
      </c>
      <c r="I56" s="4">
        <v>0</v>
      </c>
      <c r="J56" s="4">
        <v>0</v>
      </c>
      <c r="K56" s="4">
        <v>0</v>
      </c>
      <c r="L56" s="4">
        <v>5476800</v>
      </c>
      <c r="M56" s="28">
        <f t="shared" si="11"/>
        <v>9776560</v>
      </c>
    </row>
    <row r="57" spans="1:13" ht="25.5" x14ac:dyDescent="0.25">
      <c r="A57" s="1"/>
      <c r="B57" s="32" t="s">
        <v>52</v>
      </c>
      <c r="C57" s="4">
        <v>75783030</v>
      </c>
      <c r="D57" s="9">
        <v>16558256</v>
      </c>
      <c r="E57" s="2">
        <v>0</v>
      </c>
      <c r="F57" s="2">
        <v>0</v>
      </c>
      <c r="G57" s="2">
        <v>432930.99</v>
      </c>
      <c r="H57" s="2">
        <v>245333.6</v>
      </c>
      <c r="I57" s="2">
        <v>0</v>
      </c>
      <c r="J57" s="2">
        <v>0</v>
      </c>
      <c r="K57" s="2">
        <v>204000</v>
      </c>
      <c r="L57" s="2">
        <v>0</v>
      </c>
      <c r="M57" s="28">
        <f t="shared" si="11"/>
        <v>882264.59</v>
      </c>
    </row>
    <row r="58" spans="1:13" ht="25.5" x14ac:dyDescent="0.25">
      <c r="A58" s="1"/>
      <c r="B58" s="32" t="s">
        <v>53</v>
      </c>
      <c r="C58" s="4">
        <v>100000</v>
      </c>
      <c r="D58" s="9">
        <v>2708100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5841</v>
      </c>
      <c r="L58" s="4">
        <v>5959</v>
      </c>
      <c r="M58" s="28">
        <f t="shared" si="11"/>
        <v>11800</v>
      </c>
    </row>
    <row r="59" spans="1:13" ht="25.5" x14ac:dyDescent="0.25">
      <c r="A59" s="1"/>
      <c r="B59" s="32" t="s">
        <v>54</v>
      </c>
      <c r="C59" s="7">
        <v>0</v>
      </c>
      <c r="D59" s="10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28">
        <f t="shared" si="11"/>
        <v>0</v>
      </c>
    </row>
    <row r="60" spans="1:13" x14ac:dyDescent="0.25">
      <c r="A60" s="1"/>
      <c r="B60" s="32" t="s">
        <v>55</v>
      </c>
      <c r="C60" s="7">
        <v>0</v>
      </c>
      <c r="D60" s="52">
        <v>454300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28">
        <f t="shared" si="11"/>
        <v>0</v>
      </c>
    </row>
    <row r="61" spans="1:13" ht="38.25" x14ac:dyDescent="0.25">
      <c r="A61" s="1"/>
      <c r="B61" s="32" t="s">
        <v>56</v>
      </c>
      <c r="C61" s="7">
        <v>0</v>
      </c>
      <c r="D61" s="10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8">
        <f t="shared" si="11"/>
        <v>0</v>
      </c>
    </row>
    <row r="62" spans="1:13" x14ac:dyDescent="0.25">
      <c r="A62" s="1"/>
      <c r="B62" s="29" t="s">
        <v>57</v>
      </c>
      <c r="C62" s="6">
        <f>+C63</f>
        <v>0</v>
      </c>
      <c r="D62" s="3">
        <f>+D63</f>
        <v>19519999</v>
      </c>
      <c r="E62" s="33">
        <v>0</v>
      </c>
      <c r="F62" s="33">
        <f>SUM(F63:F66)</f>
        <v>546811.86</v>
      </c>
      <c r="G62" s="33">
        <f>SUM(G63:G73)</f>
        <v>0</v>
      </c>
      <c r="H62" s="33">
        <f>SUM(H63:H73)</f>
        <v>5610702.7599999998</v>
      </c>
      <c r="I62" s="33">
        <f>SUM(I63:I73)</f>
        <v>306102.63</v>
      </c>
      <c r="J62" s="33">
        <f>SUM(J63:J66)</f>
        <v>0</v>
      </c>
      <c r="K62" s="33">
        <f>SUM(K63:K66)</f>
        <v>893703.23</v>
      </c>
      <c r="L62" s="33">
        <f>SUM(L63:L66)</f>
        <v>668706.4</v>
      </c>
      <c r="M62" s="31">
        <f>SUM(E62:L62)</f>
        <v>8026026.8800000008</v>
      </c>
    </row>
    <row r="63" spans="1:13" ht="30" x14ac:dyDescent="0.25">
      <c r="A63" s="1"/>
      <c r="B63" s="40" t="s">
        <v>58</v>
      </c>
      <c r="C63" s="9">
        <v>0</v>
      </c>
      <c r="D63" s="9">
        <v>19519999</v>
      </c>
      <c r="E63" s="4">
        <v>0</v>
      </c>
      <c r="F63" s="4">
        <v>546811.86</v>
      </c>
      <c r="G63" s="4">
        <v>0</v>
      </c>
      <c r="H63" s="4">
        <v>5610702.7599999998</v>
      </c>
      <c r="I63" s="4">
        <v>306102.63</v>
      </c>
      <c r="J63" s="4">
        <v>0</v>
      </c>
      <c r="K63" s="4">
        <v>893703.23</v>
      </c>
      <c r="L63" s="4">
        <v>668706.4</v>
      </c>
      <c r="M63" s="28">
        <f>SUM(E63:L63)</f>
        <v>8026026.8800000008</v>
      </c>
    </row>
    <row r="64" spans="1:13" x14ac:dyDescent="0.25">
      <c r="A64" s="1"/>
      <c r="B64" s="40" t="s">
        <v>59</v>
      </c>
      <c r="C64" s="10">
        <v>0</v>
      </c>
      <c r="D64" s="10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8">
        <f t="shared" ref="M64:M66" si="12">SUM(E64:L64)</f>
        <v>0</v>
      </c>
    </row>
    <row r="65" spans="1:13" ht="30" x14ac:dyDescent="0.25">
      <c r="A65" s="1"/>
      <c r="B65" s="40" t="s">
        <v>60</v>
      </c>
      <c r="C65" s="10">
        <v>0</v>
      </c>
      <c r="D65" s="10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28">
        <f t="shared" si="12"/>
        <v>0</v>
      </c>
    </row>
    <row r="66" spans="1:13" ht="60" x14ac:dyDescent="0.25">
      <c r="A66" s="1"/>
      <c r="B66" s="40" t="s">
        <v>61</v>
      </c>
      <c r="C66" s="10">
        <v>0</v>
      </c>
      <c r="D66" s="10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28">
        <f t="shared" si="12"/>
        <v>0</v>
      </c>
    </row>
    <row r="67" spans="1:13" ht="38.25" x14ac:dyDescent="0.25">
      <c r="A67" s="1"/>
      <c r="B67" s="29" t="s">
        <v>62</v>
      </c>
      <c r="C67" s="6">
        <v>0</v>
      </c>
      <c r="D67" s="3">
        <v>0</v>
      </c>
      <c r="E67" s="41">
        <v>0</v>
      </c>
      <c r="F67" s="35">
        <v>0</v>
      </c>
      <c r="G67" s="35">
        <v>0</v>
      </c>
      <c r="H67" s="35">
        <v>0</v>
      </c>
      <c r="I67" s="35">
        <v>0</v>
      </c>
      <c r="J67" s="35">
        <f>SUM(J68:J73)</f>
        <v>0</v>
      </c>
      <c r="K67" s="35"/>
      <c r="L67" s="35"/>
      <c r="M67" s="31">
        <f t="shared" si="9"/>
        <v>0</v>
      </c>
    </row>
    <row r="68" spans="1:13" ht="25.5" x14ac:dyDescent="0.25">
      <c r="A68" s="1"/>
      <c r="B68" s="32" t="s">
        <v>63</v>
      </c>
      <c r="C68" s="7">
        <v>0</v>
      </c>
      <c r="D68" s="10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28">
        <f t="shared" si="9"/>
        <v>0</v>
      </c>
    </row>
    <row r="69" spans="1:13" ht="38.25" x14ac:dyDescent="0.25">
      <c r="A69" s="1"/>
      <c r="B69" s="32" t="s">
        <v>64</v>
      </c>
      <c r="C69" s="7">
        <v>0</v>
      </c>
      <c r="D69" s="10">
        <v>0</v>
      </c>
      <c r="E69" s="2">
        <v>0</v>
      </c>
      <c r="F69" s="2"/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8">
        <f t="shared" si="9"/>
        <v>0</v>
      </c>
    </row>
    <row r="70" spans="1:13" x14ac:dyDescent="0.25">
      <c r="A70" s="1"/>
      <c r="B70" s="29" t="s">
        <v>65</v>
      </c>
      <c r="C70" s="6">
        <v>0</v>
      </c>
      <c r="D70" s="3">
        <v>0</v>
      </c>
      <c r="E70" s="42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1">
        <f t="shared" si="9"/>
        <v>0</v>
      </c>
    </row>
    <row r="71" spans="1:13" ht="25.5" x14ac:dyDescent="0.25">
      <c r="A71" s="1"/>
      <c r="B71" s="32" t="s">
        <v>66</v>
      </c>
      <c r="C71" s="7">
        <v>0</v>
      </c>
      <c r="D71" s="10">
        <v>0</v>
      </c>
      <c r="E71" s="4">
        <v>0</v>
      </c>
      <c r="F71" s="4"/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28">
        <f t="shared" si="9"/>
        <v>0</v>
      </c>
    </row>
    <row r="72" spans="1:13" ht="25.5" x14ac:dyDescent="0.25">
      <c r="A72" s="1"/>
      <c r="B72" s="32" t="s">
        <v>67</v>
      </c>
      <c r="C72" s="7">
        <v>0</v>
      </c>
      <c r="D72" s="10">
        <v>0</v>
      </c>
      <c r="E72" s="2">
        <v>0</v>
      </c>
      <c r="F72" s="2"/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8">
        <f t="shared" si="9"/>
        <v>0</v>
      </c>
    </row>
    <row r="73" spans="1:13" ht="38.25" x14ac:dyDescent="0.25">
      <c r="A73" s="1"/>
      <c r="B73" s="32" t="s">
        <v>68</v>
      </c>
      <c r="C73" s="7">
        <v>0</v>
      </c>
      <c r="D73" s="10">
        <v>0</v>
      </c>
      <c r="E73" s="4">
        <v>0</v>
      </c>
      <c r="F73" s="4"/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28">
        <f t="shared" si="9"/>
        <v>0</v>
      </c>
    </row>
    <row r="74" spans="1:13" x14ac:dyDescent="0.25">
      <c r="A74" s="1"/>
      <c r="B74" s="43" t="s">
        <v>69</v>
      </c>
      <c r="C74" s="3">
        <f t="shared" ref="C74:J74" si="13">+C70+C67+C62+C52+C44+C36+C26+C16+C10</f>
        <v>1227625693</v>
      </c>
      <c r="D74" s="3">
        <f>+D70+D67+D62+D52+D44+D36+D26+D16+D10</f>
        <v>1365847151.9299998</v>
      </c>
      <c r="E74" s="33">
        <f t="shared" si="13"/>
        <v>70195172.329999998</v>
      </c>
      <c r="F74" s="33">
        <f t="shared" si="13"/>
        <v>91323538.170000002</v>
      </c>
      <c r="G74" s="33">
        <f t="shared" si="13"/>
        <v>93628976.840000004</v>
      </c>
      <c r="H74" s="33">
        <f t="shared" si="13"/>
        <v>98991228.650000006</v>
      </c>
      <c r="I74" s="33">
        <f t="shared" si="13"/>
        <v>85957856.219999999</v>
      </c>
      <c r="J74" s="33">
        <f t="shared" si="13"/>
        <v>104483976.87</v>
      </c>
      <c r="K74" s="33">
        <f>+K70+K67+K62+K52+K44+K36+K26+K16+K10</f>
        <v>70395535.859999999</v>
      </c>
      <c r="L74" s="33">
        <f>+L70+L67+L62+L52+L44+L36+L26+L16+L10</f>
        <v>79822683.570000008</v>
      </c>
      <c r="M74" s="31">
        <f>SUM(E74:L74)</f>
        <v>694798968.51000011</v>
      </c>
    </row>
    <row r="75" spans="1:13" x14ac:dyDescent="0.25">
      <c r="A75" s="1"/>
      <c r="B75" s="44" t="s">
        <v>70</v>
      </c>
      <c r="C75" s="11">
        <v>0</v>
      </c>
      <c r="D75" s="52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28" t="s">
        <v>101</v>
      </c>
    </row>
    <row r="76" spans="1:13" ht="25.5" x14ac:dyDescent="0.25">
      <c r="A76" s="1"/>
      <c r="B76" s="45" t="s">
        <v>71</v>
      </c>
      <c r="C76" s="7">
        <v>0</v>
      </c>
      <c r="D76" s="10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8">
        <f t="shared" ref="M76:M85" si="14">+E76+F76</f>
        <v>0</v>
      </c>
    </row>
    <row r="77" spans="1:13" ht="25.5" x14ac:dyDescent="0.25">
      <c r="A77" s="1"/>
      <c r="B77" s="44" t="s">
        <v>72</v>
      </c>
      <c r="C77" s="11">
        <v>0</v>
      </c>
      <c r="D77" s="52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28">
        <v>0</v>
      </c>
    </row>
    <row r="78" spans="1:13" ht="25.5" x14ac:dyDescent="0.25">
      <c r="A78" s="1"/>
      <c r="B78" s="44" t="s">
        <v>73</v>
      </c>
      <c r="C78" s="11">
        <v>0</v>
      </c>
      <c r="D78" s="52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28">
        <v>0</v>
      </c>
    </row>
    <row r="79" spans="1:13" x14ac:dyDescent="0.25">
      <c r="A79" s="1"/>
      <c r="B79" s="45" t="s">
        <v>74</v>
      </c>
      <c r="C79" s="7">
        <v>0</v>
      </c>
      <c r="D79" s="10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/>
      <c r="M79" s="28">
        <f t="shared" si="14"/>
        <v>0</v>
      </c>
    </row>
    <row r="80" spans="1:13" ht="25.5" x14ac:dyDescent="0.25">
      <c r="A80" s="1"/>
      <c r="B80" s="44" t="s">
        <v>75</v>
      </c>
      <c r="C80" s="11">
        <v>0</v>
      </c>
      <c r="D80" s="52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/>
      <c r="M80" s="28">
        <f t="shared" si="14"/>
        <v>0</v>
      </c>
    </row>
    <row r="81" spans="1:13" ht="25.5" x14ac:dyDescent="0.25">
      <c r="A81" s="1"/>
      <c r="B81" s="45" t="s">
        <v>76</v>
      </c>
      <c r="C81" s="7">
        <v>0</v>
      </c>
      <c r="D81" s="10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28">
        <f t="shared" si="14"/>
        <v>0</v>
      </c>
    </row>
    <row r="82" spans="1:13" ht="25.5" x14ac:dyDescent="0.25">
      <c r="A82" s="1"/>
      <c r="B82" s="44" t="s">
        <v>77</v>
      </c>
      <c r="C82" s="11">
        <v>0</v>
      </c>
      <c r="D82" s="5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8">
        <f t="shared" si="14"/>
        <v>0</v>
      </c>
    </row>
    <row r="83" spans="1:13" ht="38.25" x14ac:dyDescent="0.25">
      <c r="A83" s="1"/>
      <c r="B83" s="44" t="s">
        <v>78</v>
      </c>
      <c r="C83" s="11">
        <v>0</v>
      </c>
      <c r="D83" s="52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28">
        <f t="shared" si="14"/>
        <v>0</v>
      </c>
    </row>
    <row r="84" spans="1:13" ht="25.5" x14ac:dyDescent="0.25">
      <c r="A84" s="1"/>
      <c r="B84" s="39" t="s">
        <v>79</v>
      </c>
      <c r="C84" s="6">
        <f>+C74</f>
        <v>1227625693</v>
      </c>
      <c r="D84" s="3">
        <f>+D74</f>
        <v>1365847151.9299998</v>
      </c>
      <c r="E84" s="6">
        <f t="shared" ref="E84:H84" si="15">+E74</f>
        <v>70195172.329999998</v>
      </c>
      <c r="F84" s="6">
        <f t="shared" si="15"/>
        <v>91323538.170000002</v>
      </c>
      <c r="G84" s="6">
        <f t="shared" si="15"/>
        <v>93628976.840000004</v>
      </c>
      <c r="H84" s="6">
        <f t="shared" si="15"/>
        <v>98991228.650000006</v>
      </c>
      <c r="I84" s="6">
        <f t="shared" ref="I84:L84" si="16">+I74</f>
        <v>85957856.219999999</v>
      </c>
      <c r="J84" s="6">
        <f t="shared" si="16"/>
        <v>104483976.87</v>
      </c>
      <c r="K84" s="6">
        <f t="shared" si="16"/>
        <v>70395535.859999999</v>
      </c>
      <c r="L84" s="6">
        <f t="shared" si="16"/>
        <v>79822683.570000008</v>
      </c>
      <c r="M84" s="6">
        <f>SUM(E84:L84)</f>
        <v>694798968.51000011</v>
      </c>
    </row>
    <row r="85" spans="1:13" x14ac:dyDescent="0.25">
      <c r="A85" s="1"/>
      <c r="B85" s="46"/>
      <c r="C85" s="7"/>
      <c r="D85" s="10"/>
      <c r="E85" s="47"/>
      <c r="F85" s="47"/>
      <c r="G85" s="47"/>
      <c r="H85" s="47"/>
      <c r="I85" s="47"/>
      <c r="J85" s="47"/>
      <c r="K85" s="47"/>
      <c r="L85" s="47"/>
      <c r="M85" s="28">
        <f t="shared" si="14"/>
        <v>0</v>
      </c>
    </row>
    <row r="86" spans="1:13" ht="25.5" x14ac:dyDescent="0.25">
      <c r="A86" s="1"/>
      <c r="B86" s="39" t="s">
        <v>80</v>
      </c>
      <c r="C86" s="6">
        <f>+C84</f>
        <v>1227625693</v>
      </c>
      <c r="D86" s="3">
        <f>+D84</f>
        <v>1365847151.9299998</v>
      </c>
      <c r="E86" s="6">
        <f t="shared" ref="E86:M86" si="17">+E84</f>
        <v>70195172.329999998</v>
      </c>
      <c r="F86" s="6">
        <f t="shared" si="17"/>
        <v>91323538.170000002</v>
      </c>
      <c r="G86" s="6">
        <f t="shared" si="17"/>
        <v>93628976.840000004</v>
      </c>
      <c r="H86" s="6">
        <f t="shared" si="17"/>
        <v>98991228.650000006</v>
      </c>
      <c r="I86" s="6">
        <f t="shared" si="17"/>
        <v>85957856.219999999</v>
      </c>
      <c r="J86" s="6">
        <f t="shared" si="17"/>
        <v>104483976.87</v>
      </c>
      <c r="K86" s="6">
        <f t="shared" si="17"/>
        <v>70395535.859999999</v>
      </c>
      <c r="L86" s="6">
        <f t="shared" si="17"/>
        <v>79822683.570000008</v>
      </c>
      <c r="M86" s="6">
        <f t="shared" si="17"/>
        <v>694798968.51000011</v>
      </c>
    </row>
    <row r="87" spans="1:13" x14ac:dyDescent="0.25">
      <c r="A87" s="1"/>
      <c r="B87" s="18" t="s">
        <v>81</v>
      </c>
    </row>
    <row r="88" spans="1:13" x14ac:dyDescent="0.25">
      <c r="A88" s="1"/>
      <c r="B88" s="19" t="s">
        <v>82</v>
      </c>
    </row>
    <row r="89" spans="1:13" x14ac:dyDescent="0.25">
      <c r="A89" s="1"/>
      <c r="B89" s="72" t="s">
        <v>83</v>
      </c>
      <c r="C89" s="72"/>
      <c r="D89" s="72"/>
      <c r="E89" s="72"/>
      <c r="F89" s="24"/>
      <c r="G89" s="24"/>
      <c r="H89" s="24"/>
      <c r="I89" s="24"/>
      <c r="J89" s="24"/>
      <c r="K89" s="24"/>
      <c r="L89" s="24"/>
    </row>
    <row r="90" spans="1:13" ht="19.149999999999999" customHeight="1" x14ac:dyDescent="0.25">
      <c r="A90" s="1"/>
      <c r="B90" s="19" t="s">
        <v>84</v>
      </c>
      <c r="C90" s="17"/>
      <c r="D90" s="17"/>
    </row>
    <row r="91" spans="1:13" x14ac:dyDescent="0.25">
      <c r="A91" s="1"/>
      <c r="B91" s="19" t="s">
        <v>85</v>
      </c>
      <c r="C91" s="17"/>
      <c r="D91" s="17"/>
    </row>
    <row r="92" spans="1:13" x14ac:dyDescent="0.25">
      <c r="B92" s="19" t="s">
        <v>86</v>
      </c>
      <c r="C92" s="17"/>
      <c r="D92" s="17"/>
    </row>
    <row r="93" spans="1:13" x14ac:dyDescent="0.25">
      <c r="B93" s="19" t="s">
        <v>87</v>
      </c>
      <c r="C93" s="17"/>
      <c r="D93" s="17"/>
    </row>
    <row r="95" spans="1:13" x14ac:dyDescent="0.25">
      <c r="C95" s="17"/>
    </row>
    <row r="96" spans="1:13" x14ac:dyDescent="0.25">
      <c r="B96" s="13" t="s">
        <v>88</v>
      </c>
      <c r="C96" s="14"/>
      <c r="F96" s="21"/>
      <c r="G96" s="21"/>
      <c r="H96" s="21"/>
      <c r="I96" s="67" t="s">
        <v>89</v>
      </c>
      <c r="J96" s="67"/>
      <c r="K96" s="21"/>
      <c r="L96" s="21"/>
    </row>
    <row r="97" spans="2:12" ht="26.25" x14ac:dyDescent="0.25">
      <c r="B97" s="15" t="s">
        <v>90</v>
      </c>
      <c r="C97" s="14"/>
      <c r="F97" s="22"/>
      <c r="G97" s="22"/>
      <c r="H97" s="22"/>
      <c r="I97" s="68" t="s">
        <v>91</v>
      </c>
      <c r="J97" s="68"/>
      <c r="K97" s="22"/>
      <c r="L97" s="22"/>
    </row>
    <row r="98" spans="2:12" x14ac:dyDescent="0.25">
      <c r="B98" s="16" t="s">
        <v>92</v>
      </c>
      <c r="C98" s="14"/>
      <c r="F98" s="23"/>
      <c r="G98" s="23"/>
      <c r="H98" s="23"/>
      <c r="I98" s="69" t="s">
        <v>93</v>
      </c>
      <c r="J98" s="69"/>
      <c r="K98" s="23"/>
      <c r="L98" s="23"/>
    </row>
    <row r="99" spans="2:12" x14ac:dyDescent="0.25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pans="2:12" x14ac:dyDescent="0.25">
      <c r="B100" s="66"/>
      <c r="C100" s="66"/>
      <c r="D100" s="66"/>
      <c r="E100" s="66"/>
      <c r="F100" s="13"/>
      <c r="G100" s="13"/>
      <c r="H100" s="13"/>
      <c r="I100" s="13"/>
      <c r="J100" s="13"/>
      <c r="K100" s="13"/>
      <c r="L100" s="13"/>
    </row>
    <row r="101" spans="2:12" x14ac:dyDescent="0.25">
      <c r="B101" s="65"/>
      <c r="C101" s="65"/>
      <c r="D101" s="65"/>
      <c r="E101" s="65"/>
      <c r="F101" s="20"/>
      <c r="G101" s="20"/>
      <c r="H101" s="20"/>
      <c r="I101" s="20"/>
      <c r="J101" s="20"/>
      <c r="K101" s="20"/>
      <c r="L101" s="20"/>
    </row>
    <row r="102" spans="2:12" x14ac:dyDescent="0.25">
      <c r="B102" s="67"/>
      <c r="C102" s="67"/>
      <c r="D102" s="67"/>
      <c r="E102" s="67"/>
      <c r="F102" s="21"/>
      <c r="G102" s="21"/>
      <c r="H102" s="21"/>
      <c r="I102" s="21"/>
      <c r="J102" s="21"/>
      <c r="K102" s="21"/>
      <c r="L102" s="21"/>
    </row>
    <row r="103" spans="2:12" x14ac:dyDescent="0.25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</sheetData>
  <mergeCells count="11">
    <mergeCell ref="A3:M3"/>
    <mergeCell ref="B101:E101"/>
    <mergeCell ref="B100:E100"/>
    <mergeCell ref="B102:E102"/>
    <mergeCell ref="I97:J97"/>
    <mergeCell ref="I96:J96"/>
    <mergeCell ref="I98:J98"/>
    <mergeCell ref="A7:M7"/>
    <mergeCell ref="A6:M6"/>
    <mergeCell ref="B89:E89"/>
    <mergeCell ref="B5:M5"/>
  </mergeCells>
  <pageMargins left="0.70866141732283472" right="0.70866141732283472" top="0.74803149606299213" bottom="0.74803149606299213" header="0.31496062992125984" footer="0.31496062992125984"/>
  <pageSetup scale="54" orientation="landscape" r:id="rId1"/>
  <headerFooter>
    <oddFooter>&amp;L&amp;P&amp;Rmac 2023</oddFooter>
  </headerFooter>
  <rowBreaks count="3" manualBreakCount="3">
    <brk id="35" max="12" man="1"/>
    <brk id="51" max="12" man="1"/>
    <brk id="80" max="12" man="1"/>
  </rowBreaks>
  <ignoredErrors>
    <ignoredError sqref="M37:M43 M11:M15 M17:M25 E36:F36 L36 M53:M61 M63:M66 M27:M35 F6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Contreras</dc:creator>
  <cp:keywords/>
  <dc:description/>
  <cp:lastModifiedBy>Felix Ramirez</cp:lastModifiedBy>
  <cp:revision/>
  <cp:lastPrinted>2023-09-07T16:49:18Z</cp:lastPrinted>
  <dcterms:created xsi:type="dcterms:W3CDTF">2021-01-05T12:43:18Z</dcterms:created>
  <dcterms:modified xsi:type="dcterms:W3CDTF">2023-09-07T16:49:20Z</dcterms:modified>
  <cp:category/>
  <cp:contentStatus/>
</cp:coreProperties>
</file>