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felix.ramirez\OneDrive - Ministerio de la Mujer\Escritorio\"/>
    </mc:Choice>
  </mc:AlternateContent>
  <xr:revisionPtr revIDLastSave="0" documentId="13_ncr:1_{CAAA864F-FF62-422A-9AAC-B0D5621806D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oja1" sheetId="1" r:id="rId1"/>
  </sheets>
  <definedNames>
    <definedName name="_xlnm.Print_Titles" localSheetId="0">Hoja1!$1:$11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7" i="1" l="1"/>
  <c r="I58" i="1"/>
  <c r="I59" i="1"/>
  <c r="I60" i="1"/>
  <c r="I61" i="1"/>
  <c r="I62" i="1"/>
  <c r="I63" i="1"/>
  <c r="I64" i="1"/>
  <c r="I56" i="1"/>
  <c r="H65" i="1"/>
  <c r="H55" i="1"/>
  <c r="H47" i="1"/>
  <c r="I41" i="1"/>
  <c r="I42" i="1"/>
  <c r="I43" i="1"/>
  <c r="I44" i="1"/>
  <c r="I45" i="1"/>
  <c r="I46" i="1"/>
  <c r="I40" i="1"/>
  <c r="H39" i="1"/>
  <c r="I31" i="1"/>
  <c r="I32" i="1"/>
  <c r="I33" i="1"/>
  <c r="I34" i="1"/>
  <c r="I35" i="1"/>
  <c r="I36" i="1"/>
  <c r="I37" i="1"/>
  <c r="I38" i="1"/>
  <c r="I30" i="1"/>
  <c r="H29" i="1"/>
  <c r="I21" i="1"/>
  <c r="I22" i="1"/>
  <c r="I23" i="1"/>
  <c r="I24" i="1"/>
  <c r="I25" i="1"/>
  <c r="I26" i="1"/>
  <c r="I27" i="1"/>
  <c r="I28" i="1"/>
  <c r="I20" i="1"/>
  <c r="H19" i="1"/>
  <c r="I14" i="1"/>
  <c r="H13" i="1"/>
  <c r="I18" i="1"/>
  <c r="I17" i="1"/>
  <c r="I16" i="1"/>
  <c r="H77" i="1" l="1"/>
  <c r="H87" i="1" s="1"/>
  <c r="G39" i="1"/>
  <c r="I15" i="1"/>
  <c r="G65" i="1"/>
  <c r="G55" i="1"/>
  <c r="G47" i="1"/>
  <c r="G29" i="1"/>
  <c r="G19" i="1"/>
  <c r="G13" i="1"/>
  <c r="H89" i="1" l="1"/>
  <c r="G77" i="1"/>
  <c r="G87" i="1" s="1"/>
  <c r="G89" i="1" s="1"/>
  <c r="F19" i="1"/>
  <c r="F29" i="1"/>
  <c r="F55" i="1" l="1"/>
  <c r="I55" i="1" s="1"/>
  <c r="F47" i="1"/>
  <c r="I47" i="1" s="1"/>
  <c r="F65" i="1"/>
  <c r="I48" i="1"/>
  <c r="I49" i="1"/>
  <c r="I50" i="1"/>
  <c r="I51" i="1"/>
  <c r="I52" i="1"/>
  <c r="I53" i="1"/>
  <c r="I54" i="1"/>
  <c r="I66" i="1"/>
  <c r="I68" i="1"/>
  <c r="I69" i="1"/>
  <c r="I70" i="1"/>
  <c r="I71" i="1"/>
  <c r="I72" i="1"/>
  <c r="I73" i="1"/>
  <c r="I74" i="1"/>
  <c r="I75" i="1"/>
  <c r="I76" i="1"/>
  <c r="I78" i="1"/>
  <c r="I79" i="1"/>
  <c r="I80" i="1"/>
  <c r="I81" i="1"/>
  <c r="I82" i="1"/>
  <c r="I83" i="1"/>
  <c r="I84" i="1"/>
  <c r="I85" i="1"/>
  <c r="I86" i="1"/>
  <c r="F39" i="1"/>
  <c r="F13" i="1"/>
  <c r="F77" i="1" l="1"/>
  <c r="E39" i="1"/>
  <c r="I39" i="1" s="1"/>
  <c r="E65" i="1"/>
  <c r="I65" i="1" s="1"/>
  <c r="E29" i="1"/>
  <c r="I29" i="1" s="1"/>
  <c r="E19" i="1"/>
  <c r="I19" i="1" s="1"/>
  <c r="E13" i="1"/>
  <c r="I13" i="1" s="1"/>
  <c r="F87" i="1" l="1"/>
  <c r="E77" i="1"/>
  <c r="I77" i="1" s="1"/>
  <c r="F89" i="1" l="1"/>
  <c r="E87" i="1"/>
  <c r="I87" i="1" s="1"/>
  <c r="D87" i="1"/>
  <c r="D89" i="1" s="1"/>
  <c r="C47" i="1"/>
  <c r="E89" i="1" l="1"/>
  <c r="I89" i="1" s="1"/>
  <c r="C65" i="1"/>
  <c r="C55" i="1"/>
  <c r="C39" i="1"/>
  <c r="C29" i="1"/>
  <c r="C19" i="1"/>
  <c r="C13" i="1"/>
  <c r="C77" i="1" l="1"/>
  <c r="C87" i="1" s="1"/>
  <c r="C89" i="1" s="1"/>
</calcChain>
</file>

<file path=xl/sharedStrings.xml><?xml version="1.0" encoding="utf-8"?>
<sst xmlns="http://schemas.openxmlformats.org/spreadsheetml/2006/main" count="101" uniqueCount="101">
  <si>
    <t>EJECUCION DE GASTOS Y APLICACIÓN FINANCIERA</t>
  </si>
  <si>
    <t>( Valores en RD$)</t>
  </si>
  <si>
    <t>DETALLE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</si>
  <si>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</si>
  <si>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</si>
  <si>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</si>
  <si>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</si>
  <si>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</si>
  <si>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</si>
  <si>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</si>
  <si>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</si>
  <si>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</si>
  <si>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</si>
  <si>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</si>
  <si>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</si>
  <si>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</si>
  <si>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</si>
  <si>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</si>
  <si>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</si>
  <si>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</si>
  <si>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</si>
  <si>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</si>
  <si>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</si>
  <si>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</si>
  <si>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</si>
  <si>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</si>
  <si>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</si>
  <si>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</si>
  <si>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</si>
  <si>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</si>
  <si>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</si>
  <si>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</si>
  <si>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</si>
  <si>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</si>
  <si>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</si>
  <si>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</si>
  <si>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</si>
  <si>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</si>
  <si>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</si>
  <si>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</si>
  <si>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</si>
  <si>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</si>
  <si>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</si>
  <si>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</si>
  <si>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</si>
  <si>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</si>
  <si>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</si>
  <si>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</si>
  <si>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</si>
  <si>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</si>
  <si>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</si>
  <si>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</si>
  <si>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</si>
  <si>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</si>
  <si>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</si>
  <si>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</si>
  <si>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</si>
  <si>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</si>
  <si>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</si>
  <si>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</si>
  <si>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</si>
  <si>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</si>
  <si>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</si>
  <si>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</si>
  <si>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</si>
  <si>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</si>
  <si>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</si>
  <si>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</si>
  <si>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</si>
  <si>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</si>
  <si>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</si>
  <si>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</si>
  <si>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</si>
  <si>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</si>
  <si>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</si>
  <si>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</si>
  <si>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</si>
  <si>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</si>
  <si>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</si>
  <si>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</si>
  <si>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Maria Altagracia Contreras</t>
  </si>
  <si>
    <t>Encargada presupuesto</t>
  </si>
  <si>
    <t>Director Financiero</t>
  </si>
  <si>
    <t>PRESUPUESTO MODIFICADO</t>
  </si>
  <si>
    <t xml:space="preserve">PRESUPUESTO APROBADO </t>
  </si>
  <si>
    <t xml:space="preserve">Preparado por </t>
  </si>
  <si>
    <t xml:space="preserve">Revisado por </t>
  </si>
  <si>
    <t>AÑO 2024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</si>
  <si>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</si>
  <si>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</si>
  <si>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</si>
  <si>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</si>
  <si>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</t>
  </si>
  <si>
    <t>5. Fecha de registro: el día 07 del mes siguiente al mes analizado</t>
  </si>
  <si>
    <t>6. Fuente  Reporte del -SIGEF</t>
  </si>
  <si>
    <t>ENERO</t>
  </si>
  <si>
    <t xml:space="preserve">FEBRERO </t>
  </si>
  <si>
    <t>TOTAL</t>
  </si>
  <si>
    <t>MARZO</t>
  </si>
  <si>
    <t>ABRIL</t>
  </si>
  <si>
    <t>Felix de Jesus Ramirez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</si>
</sst>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indexed="8"/>
      <name val="Arial Narrow"/>
      <family val="2"/>
    </font>
    <font>
      <b/>
      <i/>
      <sz val="10"/>
      <color indexed="8"/>
      <name val="Arial Narrow"/>
      <family val="2"/>
    </font>
    <font>
      <b/>
      <sz val="10"/>
      <color theme="1"/>
      <name val="Arial Narrow"/>
      <family val="2"/>
    </font>
    <font>
      <sz val="11"/>
      <color indexed="8"/>
      <name val="Calibri"/>
      <family val="2"/>
      <scheme val="minor"/>
    </font>
    <font>
      <b/>
      <sz val="11"/>
      <color theme="1"/>
      <name val="Arial Narrow"/>
      <family val="2"/>
    </font>
    <font>
      <b/>
      <sz val="11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9"/>
      <color indexed="8"/>
      <name val="Calibri"/>
      <family val="2"/>
      <scheme val="minor"/>
    </font>
    <font>
      <sz val="11"/>
      <color theme="1"/>
      <name val="Lucida Fax"/>
      <family val="1"/>
    </font>
    <font>
      <b/>
      <u/>
      <sz val="10"/>
      <color theme="1"/>
      <name val="Lucida Fax"/>
      <family val="1"/>
    </font>
    <font>
      <sz val="10"/>
      <color theme="1"/>
      <name val="Lucida Fax"/>
      <family val="1"/>
    </font>
    <font>
      <i/>
      <sz val="10"/>
      <color theme="1"/>
      <name val="Lucida Fax"/>
      <family val="1"/>
    </font>
    <font>
      <b/>
      <sz val="11"/>
      <color rgb="FF000000"/>
      <name val="Calibri"/>
      <family val="2"/>
      <scheme val="minor"/>
    </font>
    <font>
      <sz val="9"/>
      <color indexed="8"/>
      <name val="Calibri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3" fillId="0" borderId="0"/>
  </cellStyleXfs>
  <cellXfs count="121">
    <xf numFmtId="0" fontId="0" fillId="0" borderId="0" xfId="0"/>
    <xf numFmtId="0" fontId="6" fillId="0" borderId="0" xfId="0" applyFont="1"/>
    <xf numFmtId="0" fontId="6" fillId="0" borderId="0" xfId="0" applyFont="1" applyAlignment="1">
      <alignment wrapText="1"/>
    </xf>
    <xf numFmtId="164" fontId="4" fillId="0" borderId="3" xfId="1" applyFont="1" applyBorder="1"/>
    <xf numFmtId="4" fontId="4" fillId="4" borderId="3" xfId="0" applyNumberFormat="1" applyFont="1" applyFill="1" applyBorder="1" applyAlignment="1">
      <alignment horizontal="left" vertical="center" wrapText="1"/>
    </xf>
    <xf numFmtId="164" fontId="13" fillId="0" borderId="3" xfId="1" applyFont="1" applyBorder="1" applyAlignment="1">
      <alignment horizontal="right"/>
    </xf>
    <xf numFmtId="164" fontId="14" fillId="4" borderId="3" xfId="1" applyFont="1" applyFill="1" applyBorder="1" applyAlignment="1">
      <alignment horizontal="center" wrapText="1"/>
    </xf>
    <xf numFmtId="4" fontId="4" fillId="0" borderId="3" xfId="0" applyNumberFormat="1" applyFont="1" applyBorder="1" applyAlignment="1">
      <alignment horizontal="left" vertical="center" wrapText="1"/>
    </xf>
    <xf numFmtId="164" fontId="14" fillId="4" borderId="3" xfId="1" applyFont="1" applyFill="1" applyBorder="1" applyAlignment="1">
      <alignment horizontal="right" wrapText="1"/>
    </xf>
    <xf numFmtId="164" fontId="15" fillId="0" borderId="3" xfId="1" applyFont="1" applyBorder="1" applyAlignment="1">
      <alignment horizontal="right"/>
    </xf>
    <xf numFmtId="4" fontId="0" fillId="0" borderId="3" xfId="0" applyNumberFormat="1" applyBorder="1" applyAlignment="1">
      <alignment horizontal="left" vertical="center" wrapText="1"/>
    </xf>
    <xf numFmtId="164" fontId="12" fillId="4" borderId="3" xfId="1" applyFont="1" applyFill="1" applyBorder="1" applyAlignment="1">
      <alignment horizontal="right" wrapText="1"/>
    </xf>
    <xf numFmtId="0" fontId="4" fillId="0" borderId="3" xfId="0" applyFont="1" applyBorder="1" applyAlignment="1">
      <alignment horizontal="left" vertical="center" wrapText="1"/>
    </xf>
    <xf numFmtId="164" fontId="13" fillId="4" borderId="3" xfId="1" applyFont="1" applyFill="1" applyBorder="1" applyAlignment="1">
      <alignment horizontal="right" wrapText="1"/>
    </xf>
    <xf numFmtId="0" fontId="5" fillId="0" borderId="3" xfId="0" applyFont="1" applyBorder="1" applyAlignment="1">
      <alignment horizontal="left" vertical="center" wrapText="1"/>
    </xf>
    <xf numFmtId="164" fontId="13" fillId="0" borderId="3" xfId="1" applyFont="1" applyFill="1" applyBorder="1" applyAlignment="1">
      <alignment horizontal="right"/>
    </xf>
    <xf numFmtId="0" fontId="16" fillId="0" borderId="0" xfId="0" applyFont="1" applyAlignment="1">
      <alignment horizontal="center"/>
    </xf>
    <xf numFmtId="0" fontId="16" fillId="0" borderId="0" xfId="0" applyFont="1"/>
    <xf numFmtId="0" fontId="17" fillId="0" borderId="0" xfId="0" applyFont="1" applyAlignment="1">
      <alignment horizontal="center" wrapText="1"/>
    </xf>
    <xf numFmtId="0" fontId="18" fillId="0" borderId="0" xfId="0" applyFont="1" applyAlignment="1">
      <alignment horizontal="center" wrapText="1"/>
    </xf>
    <xf numFmtId="0" fontId="2" fillId="0" borderId="0" xfId="0" applyFont="1"/>
    <xf numFmtId="0" fontId="20" fillId="0" borderId="0" xfId="0" applyFont="1"/>
    <xf numFmtId="0" fontId="20" fillId="0" borderId="0" xfId="0" applyFont="1" applyAlignment="1">
      <alignment horizontal="left"/>
    </xf>
    <xf numFmtId="4" fontId="7" fillId="4" borderId="4" xfId="1" applyNumberFormat="1" applyFont="1" applyFill="1" applyBorder="1" applyAlignment="1">
      <alignment horizontal="right" wrapText="1"/>
    </xf>
    <xf numFmtId="0" fontId="6" fillId="0" borderId="5" xfId="0" applyFont="1" applyBorder="1"/>
    <xf numFmtId="4" fontId="4" fillId="4" borderId="2" xfId="0" applyNumberFormat="1" applyFont="1" applyFill="1" applyBorder="1" applyAlignment="1">
      <alignment horizontal="left" vertical="center" wrapText="1"/>
    </xf>
    <xf numFmtId="164" fontId="13" fillId="0" borderId="9" xfId="1" applyFont="1" applyBorder="1" applyAlignment="1">
      <alignment horizontal="right"/>
    </xf>
    <xf numFmtId="164" fontId="5" fillId="0" borderId="9" xfId="1" applyFont="1" applyBorder="1"/>
    <xf numFmtId="164" fontId="13" fillId="0" borderId="9" xfId="1" applyFont="1" applyFill="1" applyBorder="1" applyAlignment="1">
      <alignment horizontal="right"/>
    </xf>
    <xf numFmtId="164" fontId="14" fillId="4" borderId="9" xfId="1" applyFont="1" applyFill="1" applyBorder="1" applyAlignment="1">
      <alignment horizontal="right" wrapText="1"/>
    </xf>
    <xf numFmtId="164" fontId="15" fillId="0" borderId="9" xfId="1" applyFont="1" applyBorder="1" applyAlignment="1">
      <alignment horizontal="right"/>
    </xf>
    <xf numFmtId="164" fontId="12" fillId="4" borderId="9" xfId="1" applyFont="1" applyFill="1" applyBorder="1" applyAlignment="1">
      <alignment horizontal="right" wrapText="1"/>
    </xf>
    <xf numFmtId="4" fontId="4" fillId="4" borderId="6" xfId="0" applyNumberFormat="1" applyFont="1" applyFill="1" applyBorder="1" applyAlignment="1">
      <alignment horizontal="left" vertical="center" wrapText="1"/>
    </xf>
    <xf numFmtId="164" fontId="13" fillId="0" borderId="6" xfId="1" applyFont="1" applyBorder="1" applyAlignment="1">
      <alignment horizontal="right"/>
    </xf>
    <xf numFmtId="164" fontId="13" fillId="0" borderId="10" xfId="1" applyFont="1" applyBorder="1" applyAlignment="1">
      <alignment horizontal="right"/>
    </xf>
    <xf numFmtId="164" fontId="13" fillId="0" borderId="2" xfId="1" applyFont="1" applyBorder="1" applyAlignment="1">
      <alignment horizontal="right"/>
    </xf>
    <xf numFmtId="164" fontId="13" fillId="0" borderId="8" xfId="1" applyFont="1" applyBorder="1" applyAlignment="1">
      <alignment horizontal="right"/>
    </xf>
    <xf numFmtId="4" fontId="5" fillId="2" borderId="11" xfId="0" applyNumberFormat="1" applyFont="1" applyFill="1" applyBorder="1" applyAlignment="1">
      <alignment horizontal="left" vertical="center" wrapText="1"/>
    </xf>
    <xf numFmtId="164" fontId="14" fillId="2" borderId="12" xfId="1" applyFont="1" applyFill="1" applyBorder="1" applyAlignment="1">
      <alignment horizontal="right" wrapText="1"/>
    </xf>
    <xf numFmtId="164" fontId="5" fillId="2" borderId="13" xfId="1" applyFont="1" applyFill="1" applyBorder="1"/>
    <xf numFmtId="164" fontId="5" fillId="2" borderId="14" xfId="1" applyFont="1" applyFill="1" applyBorder="1"/>
    <xf numFmtId="4" fontId="9" fillId="4" borderId="4" xfId="0" applyNumberFormat="1" applyFont="1" applyFill="1" applyBorder="1" applyAlignment="1">
      <alignment horizontal="left" vertical="center" wrapText="1"/>
    </xf>
    <xf numFmtId="164" fontId="12" fillId="2" borderId="12" xfId="1" applyFont="1" applyFill="1" applyBorder="1" applyAlignment="1">
      <alignment horizontal="right" wrapText="1"/>
    </xf>
    <xf numFmtId="164" fontId="2" fillId="2" borderId="14" xfId="1" applyFont="1" applyFill="1" applyBorder="1"/>
    <xf numFmtId="4" fontId="4" fillId="0" borderId="2" xfId="0" applyNumberFormat="1" applyFont="1" applyBorder="1" applyAlignment="1">
      <alignment horizontal="left" vertical="center" wrapText="1"/>
    </xf>
    <xf numFmtId="4" fontId="4" fillId="0" borderId="6" xfId="0" applyNumberFormat="1" applyFont="1" applyBorder="1" applyAlignment="1">
      <alignment horizontal="left" vertical="center" wrapText="1"/>
    </xf>
    <xf numFmtId="164" fontId="14" fillId="4" borderId="2" xfId="1" applyFont="1" applyFill="1" applyBorder="1" applyAlignment="1">
      <alignment horizontal="right" wrapText="1"/>
    </xf>
    <xf numFmtId="164" fontId="14" fillId="4" borderId="8" xfId="1" applyFont="1" applyFill="1" applyBorder="1" applyAlignment="1">
      <alignment horizontal="right" wrapText="1"/>
    </xf>
    <xf numFmtId="164" fontId="14" fillId="2" borderId="14" xfId="1" applyFont="1" applyFill="1" applyBorder="1" applyAlignment="1">
      <alignment horizontal="right" wrapText="1"/>
    </xf>
    <xf numFmtId="164" fontId="14" fillId="4" borderId="6" xfId="1" applyFont="1" applyFill="1" applyBorder="1" applyAlignment="1">
      <alignment horizontal="right" wrapText="1"/>
    </xf>
    <xf numFmtId="164" fontId="14" fillId="4" borderId="10" xfId="1" applyFont="1" applyFill="1" applyBorder="1" applyAlignment="1">
      <alignment horizontal="right" wrapText="1"/>
    </xf>
    <xf numFmtId="164" fontId="5" fillId="0" borderId="10" xfId="1" applyFont="1" applyBorder="1"/>
    <xf numFmtId="4" fontId="0" fillId="0" borderId="2" xfId="0" applyNumberFormat="1" applyBorder="1" applyAlignment="1">
      <alignment horizontal="left" vertical="center" wrapText="1"/>
    </xf>
    <xf numFmtId="164" fontId="10" fillId="0" borderId="2" xfId="1" applyFont="1" applyBorder="1" applyAlignment="1">
      <alignment horizontal="right"/>
    </xf>
    <xf numFmtId="164" fontId="10" fillId="0" borderId="8" xfId="1" applyFont="1" applyBorder="1" applyAlignment="1">
      <alignment horizontal="right"/>
    </xf>
    <xf numFmtId="4" fontId="0" fillId="0" borderId="6" xfId="0" applyNumberFormat="1" applyBorder="1" applyAlignment="1">
      <alignment horizontal="left" vertical="center" wrapText="1"/>
    </xf>
    <xf numFmtId="164" fontId="12" fillId="4" borderId="6" xfId="1" applyFont="1" applyFill="1" applyBorder="1" applyAlignment="1">
      <alignment horizontal="right" wrapText="1"/>
    </xf>
    <xf numFmtId="164" fontId="12" fillId="4" borderId="10" xfId="1" applyFont="1" applyFill="1" applyBorder="1" applyAlignment="1">
      <alignment horizontal="right" wrapText="1"/>
    </xf>
    <xf numFmtId="0" fontId="4" fillId="0" borderId="2" xfId="0" applyFont="1" applyBorder="1" applyAlignment="1">
      <alignment horizontal="left" vertical="center" wrapText="1"/>
    </xf>
    <xf numFmtId="164" fontId="13" fillId="4" borderId="2" xfId="1" applyFont="1" applyFill="1" applyBorder="1" applyAlignment="1">
      <alignment horizontal="right" wrapText="1"/>
    </xf>
    <xf numFmtId="4" fontId="2" fillId="3" borderId="11" xfId="0" applyNumberFormat="1" applyFont="1" applyFill="1" applyBorder="1" applyAlignment="1">
      <alignment horizontal="left" vertical="center" wrapText="1"/>
    </xf>
    <xf numFmtId="164" fontId="12" fillId="2" borderId="14" xfId="1" applyFont="1" applyFill="1" applyBorder="1" applyAlignment="1">
      <alignment horizontal="right" wrapText="1"/>
    </xf>
    <xf numFmtId="0" fontId="4" fillId="0" borderId="6" xfId="0" applyFont="1" applyBorder="1" applyAlignment="1">
      <alignment horizontal="left" vertical="center" wrapText="1"/>
    </xf>
    <xf numFmtId="164" fontId="13" fillId="4" borderId="6" xfId="1" applyFont="1" applyFill="1" applyBorder="1" applyAlignment="1">
      <alignment horizontal="right" wrapText="1"/>
    </xf>
    <xf numFmtId="164" fontId="13" fillId="4" borderId="10" xfId="1" applyFont="1" applyFill="1" applyBorder="1" applyAlignment="1">
      <alignment horizontal="right" wrapText="1"/>
    </xf>
    <xf numFmtId="0" fontId="5" fillId="3" borderId="11" xfId="0" applyFont="1" applyFill="1" applyBorder="1" applyAlignment="1">
      <alignment horizontal="left" vertical="center" wrapText="1"/>
    </xf>
    <xf numFmtId="164" fontId="14" fillId="4" borderId="4" xfId="1" applyFont="1" applyFill="1" applyBorder="1" applyAlignment="1">
      <alignment horizontal="right" wrapText="1"/>
    </xf>
    <xf numFmtId="164" fontId="2" fillId="2" borderId="13" xfId="0" applyNumberFormat="1" applyFont="1" applyFill="1" applyBorder="1"/>
    <xf numFmtId="0" fontId="0" fillId="0" borderId="5" xfId="0" applyBorder="1"/>
    <xf numFmtId="164" fontId="2" fillId="2" borderId="7" xfId="0" applyNumberFormat="1" applyFont="1" applyFill="1" applyBorder="1"/>
    <xf numFmtId="164" fontId="0" fillId="0" borderId="8" xfId="1" applyFont="1" applyBorder="1"/>
    <xf numFmtId="164" fontId="0" fillId="0" borderId="9" xfId="1" applyFont="1" applyBorder="1"/>
    <xf numFmtId="164" fontId="0" fillId="0" borderId="10" xfId="1" applyFont="1" applyBorder="1"/>
    <xf numFmtId="164" fontId="0" fillId="2" borderId="14" xfId="1" applyFont="1" applyFill="1" applyBorder="1"/>
    <xf numFmtId="164" fontId="2" fillId="2" borderId="14" xfId="0" applyNumberFormat="1" applyFont="1" applyFill="1" applyBorder="1"/>
    <xf numFmtId="0" fontId="0" fillId="0" borderId="9" xfId="0" applyBorder="1"/>
    <xf numFmtId="0" fontId="0" fillId="0" borderId="10" xfId="0" applyBorder="1"/>
    <xf numFmtId="0" fontId="0" fillId="0" borderId="8" xfId="0" applyBorder="1"/>
    <xf numFmtId="164" fontId="2" fillId="4" borderId="3" xfId="0" applyNumberFormat="1" applyFont="1" applyFill="1" applyBorder="1"/>
    <xf numFmtId="164" fontId="2" fillId="4" borderId="6" xfId="0" applyNumberFormat="1" applyFont="1" applyFill="1" applyBorder="1"/>
    <xf numFmtId="164" fontId="2" fillId="4" borderId="2" xfId="0" applyNumberFormat="1" applyFont="1" applyFill="1" applyBorder="1"/>
    <xf numFmtId="0" fontId="4" fillId="4" borderId="4" xfId="0" applyFont="1" applyFill="1" applyBorder="1" applyAlignment="1">
      <alignment wrapText="1"/>
    </xf>
    <xf numFmtId="164" fontId="4" fillId="4" borderId="5" xfId="1" applyFont="1" applyFill="1" applyBorder="1"/>
    <xf numFmtId="0" fontId="0" fillId="4" borderId="5" xfId="0" applyFill="1" applyBorder="1"/>
    <xf numFmtId="164" fontId="2" fillId="4" borderId="14" xfId="0" applyNumberFormat="1" applyFont="1" applyFill="1" applyBorder="1"/>
    <xf numFmtId="164" fontId="2" fillId="4" borderId="4" xfId="0" applyNumberFormat="1" applyFont="1" applyFill="1" applyBorder="1"/>
    <xf numFmtId="164" fontId="0" fillId="0" borderId="0" xfId="0" applyNumberFormat="1"/>
    <xf numFmtId="164" fontId="2" fillId="4" borderId="5" xfId="0" applyNumberFormat="1" applyFont="1" applyFill="1" applyBorder="1"/>
    <xf numFmtId="164" fontId="2" fillId="2" borderId="16" xfId="0" applyNumberFormat="1" applyFont="1" applyFill="1" applyBorder="1"/>
    <xf numFmtId="164" fontId="2" fillId="2" borderId="1" xfId="0" applyNumberFormat="1" applyFont="1" applyFill="1" applyBorder="1"/>
    <xf numFmtId="164" fontId="0" fillId="2" borderId="7" xfId="1" applyFont="1" applyFill="1" applyBorder="1"/>
    <xf numFmtId="164" fontId="0" fillId="0" borderId="5" xfId="1" applyFont="1" applyBorder="1"/>
    <xf numFmtId="4" fontId="11" fillId="2" borderId="17" xfId="0" applyNumberFormat="1" applyFont="1" applyFill="1" applyBorder="1" applyAlignment="1">
      <alignment horizontal="left" vertical="center" wrapText="1"/>
    </xf>
    <xf numFmtId="164" fontId="12" fillId="2" borderId="18" xfId="1" applyFont="1" applyFill="1" applyBorder="1" applyAlignment="1">
      <alignment horizontal="right" wrapText="1"/>
    </xf>
    <xf numFmtId="164" fontId="2" fillId="2" borderId="19" xfId="1" applyFont="1" applyFill="1" applyBorder="1"/>
    <xf numFmtId="164" fontId="2" fillId="2" borderId="20" xfId="0" applyNumberFormat="1" applyFont="1" applyFill="1" applyBorder="1"/>
    <xf numFmtId="164" fontId="2" fillId="2" borderId="15" xfId="0" applyNumberFormat="1" applyFont="1" applyFill="1" applyBorder="1"/>
    <xf numFmtId="164" fontId="2" fillId="2" borderId="21" xfId="0" applyNumberFormat="1" applyFont="1" applyFill="1" applyBorder="1"/>
    <xf numFmtId="4" fontId="5" fillId="2" borderId="22" xfId="0" applyNumberFormat="1" applyFont="1" applyFill="1" applyBorder="1" applyAlignment="1">
      <alignment horizontal="left" vertical="center" wrapText="1"/>
    </xf>
    <xf numFmtId="164" fontId="14" fillId="2" borderId="23" xfId="1" applyFont="1" applyFill="1" applyBorder="1" applyAlignment="1">
      <alignment horizontal="right" wrapText="1"/>
    </xf>
    <xf numFmtId="164" fontId="5" fillId="2" borderId="24" xfId="1" applyFont="1" applyFill="1" applyBorder="1"/>
    <xf numFmtId="164" fontId="2" fillId="2" borderId="22" xfId="0" applyNumberFormat="1" applyFont="1" applyFill="1" applyBorder="1"/>
    <xf numFmtId="164" fontId="2" fillId="2" borderId="25" xfId="0" applyNumberFormat="1" applyFont="1" applyFill="1" applyBorder="1"/>
    <xf numFmtId="164" fontId="2" fillId="2" borderId="26" xfId="0" applyNumberFormat="1" applyFont="1" applyFill="1" applyBorder="1"/>
    <xf numFmtId="164" fontId="0" fillId="0" borderId="3" xfId="1" applyFont="1" applyBorder="1"/>
    <xf numFmtId="164" fontId="21" fillId="0" borderId="3" xfId="1" applyFont="1" applyBorder="1" applyAlignment="1">
      <alignment horizontal="right"/>
    </xf>
    <xf numFmtId="164" fontId="5" fillId="0" borderId="3" xfId="1" applyFont="1" applyBorder="1"/>
    <xf numFmtId="164" fontId="2" fillId="2" borderId="3" xfId="1" applyFont="1" applyFill="1" applyBorder="1"/>
    <xf numFmtId="4" fontId="5" fillId="2" borderId="3" xfId="0" applyNumberFormat="1" applyFont="1" applyFill="1" applyBorder="1" applyAlignment="1">
      <alignment horizontal="left" vertical="center" wrapText="1"/>
    </xf>
    <xf numFmtId="164" fontId="14" fillId="2" borderId="3" xfId="1" applyFont="1" applyFill="1" applyBorder="1" applyAlignment="1">
      <alignment horizontal="right" wrapText="1"/>
    </xf>
    <xf numFmtId="164" fontId="5" fillId="2" borderId="3" xfId="1" applyFont="1" applyFill="1" applyBorder="1"/>
    <xf numFmtId="0" fontId="0" fillId="0" borderId="4" xfId="0" applyBorder="1"/>
    <xf numFmtId="4" fontId="5" fillId="2" borderId="3" xfId="0" applyNumberFormat="1" applyFont="1" applyFill="1" applyBorder="1" applyAlignment="1">
      <alignment horizontal="center" wrapText="1"/>
    </xf>
    <xf numFmtId="0" fontId="5" fillId="2" borderId="3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7" fillId="0" borderId="0" xfId="2" applyFont="1" applyAlignment="1" applyProtection="1">
      <alignment horizontal="center"/>
      <protection locked="0"/>
    </xf>
    <xf numFmtId="0" fontId="20" fillId="0" borderId="0" xfId="0" applyFont="1" applyAlignment="1">
      <alignment horizontal="left" wrapText="1"/>
    </xf>
    <xf numFmtId="0" fontId="8" fillId="0" borderId="0" xfId="2" applyFont="1" applyAlignment="1" applyProtection="1">
      <alignment horizontal="center" vertical="center"/>
      <protection locked="0"/>
    </xf>
    <xf numFmtId="0" fontId="9" fillId="0" borderId="0" xfId="0" applyFont="1" applyAlignment="1">
      <alignment horizontal="center"/>
    </xf>
  </cellXfs>
  <cellStyles count="3">
    <cellStyle name="Millares" xfId="1" builtinId="3"/>
    <cellStyle name="Normal" xfId="0" builtinId="0"/>
    <cellStyle name="Normal 2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552451</xdr:colOff>
      <xdr:row>0</xdr:row>
      <xdr:rowOff>0</xdr:rowOff>
    </xdr:from>
    <xdr:to>
      <xdr:col>5</xdr:col>
      <xdr:colOff>0</xdr:colOff>
      <xdr:row>7</xdr:row>
      <xdr:rowOff>19050</xdr:rowOff>
    </xdr:to>
    <xdr:pic>
      <xdr:nvPicPr>
        <xdr:cNvPr id="2" name="Imagen 1" descr="Logotipo&#10;&#10;Descripción generada automáticamente">
          <a:extLst>
            <a:ext uri="{FF2B5EF4-FFF2-40B4-BE49-F238E27FC236}">
              <a16:creationId xmlns:a16="http://schemas.microsoft.com/office/drawing/2014/main" id="{3E6DB81D-CC39-1965-5481-265A253B6C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43426" y="0"/>
          <a:ext cx="1685924" cy="13906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106"/>
  <sheetViews>
    <sheetView tabSelected="1" view="pageBreakPreview" zoomScale="60" zoomScaleNormal="100" workbookViewId="0">
      <selection activeCell="A8" sqref="A8:I8"/>
    </sheetView>
  </sheetViews>
  <sheetFormatPr baseColWidth="10" defaultRowHeight="15" x14ac:dyDescent="0.25"/>
  <cols>
    <col min="1" max="1" width="3.7109375" customWidth="1"/>
    <col min="2" max="2" width="33.28515625" customWidth="1"/>
    <col min="3" max="3" width="18.28515625" customWidth="1"/>
    <col min="4" max="4" width="14.85546875" customWidth="1"/>
    <col min="5" max="5" width="18.7109375" customWidth="1"/>
    <col min="6" max="6" width="15.5703125" customWidth="1"/>
    <col min="7" max="8" width="17.5703125" customWidth="1"/>
    <col min="9" max="9" width="18" customWidth="1"/>
    <col min="10" max="10" width="4.7109375" customWidth="1"/>
  </cols>
  <sheetData>
    <row r="2" spans="1:9" x14ac:dyDescent="0.25">
      <c r="B2" s="1"/>
      <c r="C2" s="1"/>
      <c r="D2" s="1"/>
    </row>
    <row r="3" spans="1:9" x14ac:dyDescent="0.25">
      <c r="B3" s="1"/>
      <c r="C3" s="1"/>
      <c r="D3" s="1"/>
    </row>
    <row r="4" spans="1:9" x14ac:dyDescent="0.25">
      <c r="B4" s="1"/>
      <c r="C4" s="1"/>
      <c r="D4" s="1"/>
    </row>
    <row r="5" spans="1:9" x14ac:dyDescent="0.25">
      <c r="B5" s="1"/>
      <c r="C5" s="1"/>
      <c r="D5" s="1"/>
    </row>
    <row r="6" spans="1:9" x14ac:dyDescent="0.25">
      <c r="B6" s="1"/>
      <c r="C6" s="1"/>
      <c r="D6" s="1"/>
    </row>
    <row r="7" spans="1:9" ht="18.600000000000001" customHeight="1" x14ac:dyDescent="0.25">
      <c r="A7" s="117"/>
      <c r="B7" s="117"/>
      <c r="C7" s="117"/>
      <c r="D7" s="117"/>
      <c r="E7" s="117"/>
      <c r="F7" s="117"/>
      <c r="G7" s="117"/>
      <c r="H7" s="117"/>
      <c r="I7" s="117"/>
    </row>
    <row r="8" spans="1:9" ht="15" customHeight="1" x14ac:dyDescent="0.25">
      <c r="A8" s="119" t="s">
        <v>0</v>
      </c>
      <c r="B8" s="119"/>
      <c r="C8" s="119"/>
      <c r="D8" s="119"/>
      <c r="E8" s="119"/>
      <c r="F8" s="119"/>
      <c r="G8" s="119"/>
      <c r="H8" s="119"/>
      <c r="I8" s="119"/>
    </row>
    <row r="9" spans="1:9" x14ac:dyDescent="0.25">
      <c r="A9" s="120" t="s">
        <v>87</v>
      </c>
      <c r="B9" s="120"/>
      <c r="C9" s="120"/>
      <c r="D9" s="120"/>
      <c r="E9" s="120"/>
      <c r="F9" s="120"/>
      <c r="G9" s="120"/>
      <c r="H9" s="120"/>
      <c r="I9" s="120"/>
    </row>
    <row r="10" spans="1:9" x14ac:dyDescent="0.25">
      <c r="A10" s="120" t="s">
        <v>1</v>
      </c>
      <c r="B10" s="120"/>
      <c r="C10" s="120"/>
      <c r="D10" s="120"/>
      <c r="E10" s="120"/>
      <c r="F10" s="120"/>
      <c r="G10" s="120"/>
      <c r="H10" s="120"/>
      <c r="I10" s="120"/>
    </row>
    <row r="11" spans="1:9" ht="37.15" customHeight="1" x14ac:dyDescent="0.25">
      <c r="B11" s="112" t="s">
        <v>2</v>
      </c>
      <c r="C11" s="113" t="s">
        <v>84</v>
      </c>
      <c r="D11" s="113" t="s">
        <v>83</v>
      </c>
      <c r="E11" s="114" t="s">
        <v>95</v>
      </c>
      <c r="F11" s="114" t="s">
        <v>96</v>
      </c>
      <c r="G11" s="114" t="s">
        <v>98</v>
      </c>
      <c r="H11" s="114" t="s">
        <v>99</v>
      </c>
      <c r="I11" s="114" t="s">
        <v>97</v>
      </c>
    </row>
    <row r="12" spans="1:9" ht="15.75" thickBot="1" x14ac:dyDescent="0.3">
      <c r="B12" s="41" t="s">
        <v>3</v>
      </c>
      <c r="C12" s="23"/>
      <c r="D12" s="24"/>
      <c r="E12" s="68"/>
      <c r="F12" s="68"/>
      <c r="G12" s="68"/>
      <c r="H12" s="68"/>
      <c r="I12" s="111"/>
    </row>
    <row r="13" spans="1:9" ht="33" x14ac:dyDescent="0.25">
      <c r="B13" s="92" t="s">
        <v>4</v>
      </c>
      <c r="C13" s="93">
        <f>SUM(C14:C18)</f>
        <v>751383462</v>
      </c>
      <c r="D13" s="94"/>
      <c r="E13" s="95">
        <f>SUM(E14:E18)</f>
        <v>28427733.300000001</v>
      </c>
      <c r="F13" s="95">
        <f>SUM(F14:F18)</f>
        <v>29231875.509999998</v>
      </c>
      <c r="G13" s="96">
        <f>SUM(G14:G18)</f>
        <v>29143117.260000002</v>
      </c>
      <c r="H13" s="97">
        <f>SUM(H14:H18)</f>
        <v>27184472.240000002</v>
      </c>
      <c r="I13" s="97">
        <f>SUM(E13:H13)</f>
        <v>113987198.31</v>
      </c>
    </row>
    <row r="14" spans="1:9" ht="22.15" customHeight="1" x14ac:dyDescent="0.25">
      <c r="B14" s="4" t="s">
        <v>5</v>
      </c>
      <c r="C14" s="5">
        <v>528081054</v>
      </c>
      <c r="D14" s="5"/>
      <c r="E14" s="104">
        <v>24427560.23</v>
      </c>
      <c r="F14" s="104">
        <v>24800810.079999998</v>
      </c>
      <c r="G14" s="104">
        <v>25228513.390000001</v>
      </c>
      <c r="H14" s="104">
        <v>23248144.890000001</v>
      </c>
      <c r="I14" s="78">
        <f>SUM(E14:H14)</f>
        <v>97705028.590000004</v>
      </c>
    </row>
    <row r="15" spans="1:9" ht="26.45" customHeight="1" x14ac:dyDescent="0.25">
      <c r="B15" s="4" t="s">
        <v>6</v>
      </c>
      <c r="C15" s="5">
        <v>152328756</v>
      </c>
      <c r="D15" s="5"/>
      <c r="E15" s="104">
        <v>335000</v>
      </c>
      <c r="F15" s="104">
        <v>715655.57</v>
      </c>
      <c r="G15" s="104">
        <v>285000</v>
      </c>
      <c r="H15" s="105">
        <v>285000</v>
      </c>
      <c r="I15" s="78">
        <f>SUM(E15:G15)</f>
        <v>1335655.5699999998</v>
      </c>
    </row>
    <row r="16" spans="1:9" ht="25.5" x14ac:dyDescent="0.25">
      <c r="B16" s="4" t="s">
        <v>7</v>
      </c>
      <c r="C16" s="3">
        <v>0</v>
      </c>
      <c r="D16" s="3"/>
      <c r="E16" s="104">
        <v>0</v>
      </c>
      <c r="F16" s="104">
        <v>0</v>
      </c>
      <c r="G16" s="104">
        <v>0</v>
      </c>
      <c r="H16" s="104">
        <v>0</v>
      </c>
      <c r="I16" s="78">
        <f>SUM(E16:H16)</f>
        <v>0</v>
      </c>
    </row>
    <row r="17" spans="2:11" ht="25.5" x14ac:dyDescent="0.25">
      <c r="B17" s="4" t="s">
        <v>8</v>
      </c>
      <c r="C17" s="6">
        <v>0</v>
      </c>
      <c r="D17" s="106"/>
      <c r="E17" s="104">
        <v>0</v>
      </c>
      <c r="F17" s="104">
        <v>0</v>
      </c>
      <c r="G17" s="104">
        <v>0</v>
      </c>
      <c r="H17" s="104">
        <v>0</v>
      </c>
      <c r="I17" s="78">
        <f>SUM(E17:H17)</f>
        <v>0</v>
      </c>
    </row>
    <row r="18" spans="2:11" ht="25.5" x14ac:dyDescent="0.25">
      <c r="B18" s="4" t="s">
        <v>9</v>
      </c>
      <c r="C18" s="5">
        <v>70973652</v>
      </c>
      <c r="D18" s="5"/>
      <c r="E18" s="104">
        <v>3665173.07</v>
      </c>
      <c r="F18" s="104">
        <v>3715409.86</v>
      </c>
      <c r="G18" s="104">
        <v>3629603.87</v>
      </c>
      <c r="H18" s="104">
        <v>3651327.35</v>
      </c>
      <c r="I18" s="78">
        <f>SUM(E18:H18)</f>
        <v>14661514.15</v>
      </c>
    </row>
    <row r="19" spans="2:11" ht="15.75" thickBot="1" x14ac:dyDescent="0.3">
      <c r="B19" s="98" t="s">
        <v>10</v>
      </c>
      <c r="C19" s="99">
        <f>C20+C21+C22+C23+C24+C25+C26+C27+C28</f>
        <v>253850377</v>
      </c>
      <c r="D19" s="100"/>
      <c r="E19" s="101">
        <f>SUM(E20:E28)</f>
        <v>7694458.0999999996</v>
      </c>
      <c r="F19" s="101">
        <f>SUM(F20:F28)</f>
        <v>10551193.109999999</v>
      </c>
      <c r="G19" s="102">
        <f>SUM(G20:G28)</f>
        <v>12542616.490000002</v>
      </c>
      <c r="H19" s="102">
        <f>SUM(H20:H28)</f>
        <v>33286787.689999998</v>
      </c>
      <c r="I19" s="103">
        <f>SUM(E19:G19)</f>
        <v>30788267.700000003</v>
      </c>
    </row>
    <row r="20" spans="2:11" x14ac:dyDescent="0.25">
      <c r="B20" s="25" t="s">
        <v>11</v>
      </c>
      <c r="C20" s="35">
        <v>34025000</v>
      </c>
      <c r="D20" s="36"/>
      <c r="E20" s="70">
        <v>2826403.15</v>
      </c>
      <c r="F20" s="70">
        <v>2630312.92</v>
      </c>
      <c r="G20" s="70">
        <v>2618233.7999999998</v>
      </c>
      <c r="H20" s="70">
        <v>3029514.94</v>
      </c>
      <c r="I20" s="80">
        <f>SUM(E20:H20)</f>
        <v>11104464.810000001</v>
      </c>
    </row>
    <row r="21" spans="2:11" ht="25.5" x14ac:dyDescent="0.25">
      <c r="B21" s="4" t="s">
        <v>12</v>
      </c>
      <c r="C21" s="5">
        <v>27099000</v>
      </c>
      <c r="D21" s="26"/>
      <c r="E21" s="71">
        <v>0</v>
      </c>
      <c r="F21" s="71">
        <v>34220</v>
      </c>
      <c r="G21" s="71">
        <v>487576.5</v>
      </c>
      <c r="H21" s="70">
        <v>2060025.4</v>
      </c>
      <c r="I21" s="80">
        <f t="shared" ref="I21:I28" si="0">SUM(E21:H21)</f>
        <v>2581821.9</v>
      </c>
    </row>
    <row r="22" spans="2:11" x14ac:dyDescent="0.25">
      <c r="B22" s="4" t="s">
        <v>13</v>
      </c>
      <c r="C22" s="5">
        <v>8120000</v>
      </c>
      <c r="D22" s="26"/>
      <c r="E22" s="71">
        <v>347365.5</v>
      </c>
      <c r="F22" s="71">
        <v>214524.78</v>
      </c>
      <c r="G22" s="71">
        <v>1801723.75</v>
      </c>
      <c r="H22" s="70">
        <v>250276.9</v>
      </c>
      <c r="I22" s="80">
        <f t="shared" si="0"/>
        <v>2613890.9300000002</v>
      </c>
    </row>
    <row r="23" spans="2:11" x14ac:dyDescent="0.25">
      <c r="B23" s="4" t="s">
        <v>14</v>
      </c>
      <c r="C23" s="5">
        <v>2380779</v>
      </c>
      <c r="D23" s="26"/>
      <c r="E23" s="71">
        <v>284808.49</v>
      </c>
      <c r="F23" s="71">
        <v>65309.760000000002</v>
      </c>
      <c r="G23" s="71">
        <v>216706.83</v>
      </c>
      <c r="H23" s="70">
        <v>410750.53</v>
      </c>
      <c r="I23" s="80">
        <f t="shared" si="0"/>
        <v>977575.61</v>
      </c>
    </row>
    <row r="24" spans="2:11" x14ac:dyDescent="0.25">
      <c r="B24" s="4" t="s">
        <v>15</v>
      </c>
      <c r="C24" s="5">
        <v>93140472</v>
      </c>
      <c r="D24" s="26"/>
      <c r="E24" s="71">
        <v>4201563.34</v>
      </c>
      <c r="F24" s="71">
        <v>6313124.2000000002</v>
      </c>
      <c r="G24" s="71">
        <v>5313247.33</v>
      </c>
      <c r="H24" s="70">
        <v>9208936.4499999993</v>
      </c>
      <c r="I24" s="80">
        <f t="shared" si="0"/>
        <v>25036871.32</v>
      </c>
    </row>
    <row r="25" spans="2:11" x14ac:dyDescent="0.25">
      <c r="B25" s="4" t="s">
        <v>16</v>
      </c>
      <c r="C25" s="5">
        <v>8630000</v>
      </c>
      <c r="D25" s="26"/>
      <c r="E25" s="71">
        <v>2676.8</v>
      </c>
      <c r="F25" s="71">
        <v>441816.75</v>
      </c>
      <c r="G25" s="71">
        <v>4967.3999999999996</v>
      </c>
      <c r="H25" s="70">
        <v>7693438.6900000004</v>
      </c>
      <c r="I25" s="80">
        <f t="shared" si="0"/>
        <v>8142899.6400000006</v>
      </c>
    </row>
    <row r="26" spans="2:11" ht="38.25" x14ac:dyDescent="0.25">
      <c r="B26" s="4" t="s">
        <v>17</v>
      </c>
      <c r="C26" s="5">
        <v>16410000</v>
      </c>
      <c r="D26" s="26"/>
      <c r="E26" s="71">
        <v>14502</v>
      </c>
      <c r="F26" s="71">
        <v>386297.12</v>
      </c>
      <c r="G26" s="71">
        <v>292056.32000000001</v>
      </c>
      <c r="H26" s="70">
        <v>467546.03</v>
      </c>
      <c r="I26" s="80">
        <f t="shared" si="0"/>
        <v>1160401.47</v>
      </c>
    </row>
    <row r="27" spans="2:11" ht="25.5" x14ac:dyDescent="0.25">
      <c r="B27" s="4" t="s">
        <v>18</v>
      </c>
      <c r="C27" s="5">
        <v>30054126</v>
      </c>
      <c r="D27" s="26"/>
      <c r="E27" s="71">
        <v>17138.82</v>
      </c>
      <c r="F27" s="71">
        <v>173400</v>
      </c>
      <c r="G27" s="71">
        <v>641752.59</v>
      </c>
      <c r="H27" s="70">
        <v>7725652.2400000002</v>
      </c>
      <c r="I27" s="80">
        <f t="shared" si="0"/>
        <v>8557943.6500000004</v>
      </c>
      <c r="K27" s="86"/>
    </row>
    <row r="28" spans="2:11" ht="26.25" thickBot="1" x14ac:dyDescent="0.3">
      <c r="B28" s="32" t="s">
        <v>19</v>
      </c>
      <c r="C28" s="33">
        <v>33991000</v>
      </c>
      <c r="D28" s="34"/>
      <c r="E28" s="72">
        <v>0</v>
      </c>
      <c r="F28" s="72">
        <v>292187.58</v>
      </c>
      <c r="G28" s="72">
        <v>1166351.97</v>
      </c>
      <c r="H28" s="91">
        <v>2440646.5099999998</v>
      </c>
      <c r="I28" s="80">
        <f t="shared" si="0"/>
        <v>3899186.0599999996</v>
      </c>
    </row>
    <row r="29" spans="2:11" ht="15.75" thickBot="1" x14ac:dyDescent="0.3">
      <c r="B29" s="37" t="s">
        <v>20</v>
      </c>
      <c r="C29" s="38">
        <f>SUM(C30:C38)</f>
        <v>52963140</v>
      </c>
      <c r="D29" s="39"/>
      <c r="E29" s="69">
        <f>SUM(E30:E38)</f>
        <v>668000</v>
      </c>
      <c r="F29" s="69">
        <f>SUM(F30:F38)</f>
        <v>2588750.81</v>
      </c>
      <c r="G29" s="89">
        <f>SUM(G30:G38)</f>
        <v>2039424.35</v>
      </c>
      <c r="H29" s="89">
        <f>SUM(H30:H38)</f>
        <v>3185575.5</v>
      </c>
      <c r="I29" s="88">
        <f>SUM(E29:G29)</f>
        <v>5296175.16</v>
      </c>
    </row>
    <row r="30" spans="2:11" ht="25.5" x14ac:dyDescent="0.25">
      <c r="B30" s="25" t="s">
        <v>21</v>
      </c>
      <c r="C30" s="35">
        <v>8920310</v>
      </c>
      <c r="D30" s="36"/>
      <c r="E30" s="70">
        <v>0</v>
      </c>
      <c r="F30" s="70">
        <v>573339.16</v>
      </c>
      <c r="G30" s="70">
        <v>497817.78</v>
      </c>
      <c r="H30" s="70">
        <v>748336.77</v>
      </c>
      <c r="I30" s="80">
        <f>SUM(E30:H30)</f>
        <v>1819493.71</v>
      </c>
    </row>
    <row r="31" spans="2:11" x14ac:dyDescent="0.25">
      <c r="B31" s="4" t="s">
        <v>22</v>
      </c>
      <c r="C31" s="5">
        <v>4089034</v>
      </c>
      <c r="D31" s="26"/>
      <c r="E31" s="71">
        <v>0</v>
      </c>
      <c r="F31" s="71">
        <v>225117.51</v>
      </c>
      <c r="G31" s="71">
        <v>193398.89</v>
      </c>
      <c r="H31" s="70">
        <v>150491.35</v>
      </c>
      <c r="I31" s="80">
        <f t="shared" ref="I31:I38" si="1">SUM(E31:H31)</f>
        <v>569007.75</v>
      </c>
    </row>
    <row r="32" spans="2:11" ht="25.5" x14ac:dyDescent="0.25">
      <c r="B32" s="4" t="s">
        <v>23</v>
      </c>
      <c r="C32" s="5">
        <v>3477500</v>
      </c>
      <c r="D32" s="26"/>
      <c r="E32" s="71">
        <v>0</v>
      </c>
      <c r="F32" s="71">
        <v>54929</v>
      </c>
      <c r="G32" s="71">
        <v>102000</v>
      </c>
      <c r="H32" s="70">
        <v>261151.7</v>
      </c>
      <c r="I32" s="80">
        <f t="shared" si="1"/>
        <v>418080.7</v>
      </c>
    </row>
    <row r="33" spans="2:9" x14ac:dyDescent="0.25">
      <c r="B33" s="4" t="s">
        <v>24</v>
      </c>
      <c r="C33" s="5">
        <v>525000</v>
      </c>
      <c r="D33" s="26"/>
      <c r="E33" s="71">
        <v>0</v>
      </c>
      <c r="F33" s="71">
        <v>0</v>
      </c>
      <c r="G33" s="71">
        <v>1134.75</v>
      </c>
      <c r="H33" s="70">
        <v>0</v>
      </c>
      <c r="I33" s="80">
        <f t="shared" si="1"/>
        <v>1134.75</v>
      </c>
    </row>
    <row r="34" spans="2:9" ht="25.5" x14ac:dyDescent="0.25">
      <c r="B34" s="4" t="s">
        <v>25</v>
      </c>
      <c r="C34" s="5">
        <v>1675000</v>
      </c>
      <c r="D34" s="26"/>
      <c r="E34" s="71">
        <v>0</v>
      </c>
      <c r="F34" s="71">
        <v>0</v>
      </c>
      <c r="G34" s="71">
        <v>0</v>
      </c>
      <c r="H34" s="70">
        <v>137373.95000000001</v>
      </c>
      <c r="I34" s="80">
        <f t="shared" si="1"/>
        <v>137373.95000000001</v>
      </c>
    </row>
    <row r="35" spans="2:9" ht="25.5" x14ac:dyDescent="0.25">
      <c r="B35" s="4" t="s">
        <v>26</v>
      </c>
      <c r="C35" s="5">
        <v>630000</v>
      </c>
      <c r="D35" s="26"/>
      <c r="E35" s="71">
        <v>0</v>
      </c>
      <c r="F35" s="71">
        <v>0</v>
      </c>
      <c r="G35" s="71">
        <v>19409.53</v>
      </c>
      <c r="H35" s="70">
        <v>883.82</v>
      </c>
      <c r="I35" s="80">
        <f t="shared" si="1"/>
        <v>20293.349999999999</v>
      </c>
    </row>
    <row r="36" spans="2:9" ht="25.5" x14ac:dyDescent="0.25">
      <c r="B36" s="4" t="s">
        <v>27</v>
      </c>
      <c r="C36" s="5">
        <v>17657000</v>
      </c>
      <c r="D36" s="26"/>
      <c r="E36" s="71">
        <v>668000</v>
      </c>
      <c r="F36" s="71">
        <v>1268000</v>
      </c>
      <c r="G36" s="71">
        <v>730654.5</v>
      </c>
      <c r="H36" s="70">
        <v>776752.7</v>
      </c>
      <c r="I36" s="80">
        <f t="shared" si="1"/>
        <v>3443407.2</v>
      </c>
    </row>
    <row r="37" spans="2:9" ht="38.25" x14ac:dyDescent="0.25">
      <c r="B37" s="4" t="s">
        <v>28</v>
      </c>
      <c r="C37" s="15">
        <v>0</v>
      </c>
      <c r="D37" s="28"/>
      <c r="E37" s="71">
        <v>0</v>
      </c>
      <c r="F37" s="71">
        <v>0</v>
      </c>
      <c r="G37" s="71">
        <v>0</v>
      </c>
      <c r="H37" s="70">
        <v>0</v>
      </c>
      <c r="I37" s="80">
        <f t="shared" si="1"/>
        <v>0</v>
      </c>
    </row>
    <row r="38" spans="2:9" ht="15.75" thickBot="1" x14ac:dyDescent="0.3">
      <c r="B38" s="32" t="s">
        <v>29</v>
      </c>
      <c r="C38" s="33">
        <v>15989296</v>
      </c>
      <c r="D38" s="34"/>
      <c r="E38" s="72">
        <v>0</v>
      </c>
      <c r="F38" s="72">
        <v>467365.14</v>
      </c>
      <c r="G38" s="72">
        <v>495008.9</v>
      </c>
      <c r="H38" s="91">
        <v>1110585.21</v>
      </c>
      <c r="I38" s="80">
        <f t="shared" si="1"/>
        <v>2072959.25</v>
      </c>
    </row>
    <row r="39" spans="2:9" ht="15.75" thickBot="1" x14ac:dyDescent="0.3">
      <c r="B39" s="37" t="s">
        <v>30</v>
      </c>
      <c r="C39" s="38">
        <f>SUM(C40:C46)</f>
        <v>92649209</v>
      </c>
      <c r="D39" s="40"/>
      <c r="E39" s="69">
        <f>SUM(E40:E46)</f>
        <v>18560874.25</v>
      </c>
      <c r="F39" s="69">
        <f>SUM(F40:F46)</f>
        <v>30303001.550000001</v>
      </c>
      <c r="G39" s="89">
        <f>SUM(G40:G46)</f>
        <v>37239302.43</v>
      </c>
      <c r="H39" s="88">
        <f>SUM(H40:H46)</f>
        <v>26284546.899999999</v>
      </c>
      <c r="I39" s="88">
        <f>SUM(E39:H39)</f>
        <v>112387725.13</v>
      </c>
    </row>
    <row r="40" spans="2:9" ht="25.5" x14ac:dyDescent="0.25">
      <c r="B40" s="44" t="s">
        <v>31</v>
      </c>
      <c r="C40" s="35">
        <v>87492088</v>
      </c>
      <c r="D40" s="36"/>
      <c r="E40" s="70">
        <v>0</v>
      </c>
      <c r="F40" s="70">
        <v>9252846.3000000007</v>
      </c>
      <c r="G40" s="70">
        <v>11018169.93</v>
      </c>
      <c r="H40" s="70">
        <v>7723672.6500000004</v>
      </c>
      <c r="I40" s="80">
        <f>SUM(E40:H40)</f>
        <v>27994688.880000003</v>
      </c>
    </row>
    <row r="41" spans="2:9" ht="25.5" x14ac:dyDescent="0.25">
      <c r="B41" s="7" t="s">
        <v>32</v>
      </c>
      <c r="C41" s="8">
        <v>0</v>
      </c>
      <c r="D41" s="27"/>
      <c r="E41" s="71">
        <v>0</v>
      </c>
      <c r="F41" s="71">
        <v>0</v>
      </c>
      <c r="G41" s="71">
        <v>0</v>
      </c>
      <c r="H41" s="71">
        <v>0</v>
      </c>
      <c r="I41" s="80">
        <f t="shared" ref="I41:I46" si="2">SUM(E41:H41)</f>
        <v>0</v>
      </c>
    </row>
    <row r="42" spans="2:9" ht="25.5" x14ac:dyDescent="0.25">
      <c r="B42" s="7" t="s">
        <v>33</v>
      </c>
      <c r="C42" s="8">
        <v>0</v>
      </c>
      <c r="D42" s="27"/>
      <c r="E42" s="71">
        <v>0</v>
      </c>
      <c r="F42" s="71">
        <v>0</v>
      </c>
      <c r="G42" s="71">
        <v>0</v>
      </c>
      <c r="H42" s="71">
        <v>0</v>
      </c>
      <c r="I42" s="80">
        <f t="shared" si="2"/>
        <v>0</v>
      </c>
    </row>
    <row r="43" spans="2:9" ht="25.5" x14ac:dyDescent="0.25">
      <c r="B43" s="7" t="s">
        <v>34</v>
      </c>
      <c r="C43" s="8">
        <v>0</v>
      </c>
      <c r="D43" s="27"/>
      <c r="E43" s="71">
        <v>0</v>
      </c>
      <c r="F43" s="71">
        <v>0</v>
      </c>
      <c r="G43" s="71">
        <v>0</v>
      </c>
      <c r="H43" s="71">
        <v>0</v>
      </c>
      <c r="I43" s="80">
        <f t="shared" si="2"/>
        <v>0</v>
      </c>
    </row>
    <row r="44" spans="2:9" ht="25.5" x14ac:dyDescent="0.25">
      <c r="B44" s="7" t="s">
        <v>35</v>
      </c>
      <c r="C44" s="8">
        <v>0</v>
      </c>
      <c r="D44" s="27"/>
      <c r="E44" s="71">
        <v>0</v>
      </c>
      <c r="F44" s="71">
        <v>0</v>
      </c>
      <c r="G44" s="71"/>
      <c r="H44" s="71">
        <v>0</v>
      </c>
      <c r="I44" s="80">
        <f t="shared" si="2"/>
        <v>0</v>
      </c>
    </row>
    <row r="45" spans="2:9" ht="25.5" x14ac:dyDescent="0.25">
      <c r="B45" s="7" t="s">
        <v>36</v>
      </c>
      <c r="C45" s="5">
        <v>2800000</v>
      </c>
      <c r="D45" s="26"/>
      <c r="E45" s="71">
        <v>0</v>
      </c>
      <c r="F45" s="71">
        <v>1897500</v>
      </c>
      <c r="G45" s="71">
        <v>592000</v>
      </c>
      <c r="H45" s="71">
        <v>0</v>
      </c>
      <c r="I45" s="80">
        <f t="shared" si="2"/>
        <v>2489500</v>
      </c>
    </row>
    <row r="46" spans="2:9" ht="26.25" thickBot="1" x14ac:dyDescent="0.3">
      <c r="B46" s="45" t="s">
        <v>37</v>
      </c>
      <c r="C46" s="33">
        <v>2357121</v>
      </c>
      <c r="D46" s="34"/>
      <c r="E46" s="72">
        <v>18560874.25</v>
      </c>
      <c r="F46" s="72">
        <v>19152655.25</v>
      </c>
      <c r="G46" s="72">
        <v>25629132.5</v>
      </c>
      <c r="H46" s="72">
        <v>18560874.25</v>
      </c>
      <c r="I46" s="80">
        <f t="shared" si="2"/>
        <v>81903536.25</v>
      </c>
    </row>
    <row r="47" spans="2:9" ht="15.75" thickBot="1" x14ac:dyDescent="0.3">
      <c r="B47" s="37" t="s">
        <v>38</v>
      </c>
      <c r="C47" s="38">
        <f>SUM(C48:C54)</f>
        <v>26000000</v>
      </c>
      <c r="D47" s="48"/>
      <c r="E47" s="43">
        <v>0</v>
      </c>
      <c r="F47" s="43">
        <f>SUM(F48:F54)</f>
        <v>6500000</v>
      </c>
      <c r="G47" s="43">
        <f>SUM(G48:G54)</f>
        <v>0</v>
      </c>
      <c r="H47" s="43">
        <f>SUM(H48:H54)</f>
        <v>0</v>
      </c>
      <c r="I47" s="67">
        <f t="shared" ref="I47:I54" si="3">SUM(E47:F47)</f>
        <v>6500000</v>
      </c>
    </row>
    <row r="48" spans="2:9" ht="25.5" x14ac:dyDescent="0.25">
      <c r="B48" s="44" t="s">
        <v>39</v>
      </c>
      <c r="C48" s="46">
        <v>0</v>
      </c>
      <c r="D48" s="47"/>
      <c r="E48" s="70">
        <v>0</v>
      </c>
      <c r="F48" s="70"/>
      <c r="G48" s="70">
        <v>0</v>
      </c>
      <c r="H48" s="70">
        <v>0</v>
      </c>
      <c r="I48" s="80">
        <f t="shared" si="3"/>
        <v>0</v>
      </c>
    </row>
    <row r="49" spans="2:9" ht="25.5" x14ac:dyDescent="0.25">
      <c r="B49" s="7" t="s">
        <v>40</v>
      </c>
      <c r="C49" s="8">
        <v>0</v>
      </c>
      <c r="D49" s="29"/>
      <c r="E49" s="71">
        <v>0</v>
      </c>
      <c r="F49" s="71"/>
      <c r="G49" s="71">
        <v>0</v>
      </c>
      <c r="H49" s="71">
        <v>0</v>
      </c>
      <c r="I49" s="78">
        <f t="shared" si="3"/>
        <v>0</v>
      </c>
    </row>
    <row r="50" spans="2:9" ht="25.5" x14ac:dyDescent="0.25">
      <c r="B50" s="7" t="s">
        <v>41</v>
      </c>
      <c r="C50" s="8">
        <v>0</v>
      </c>
      <c r="D50" s="29"/>
      <c r="E50" s="71">
        <v>0</v>
      </c>
      <c r="F50" s="71"/>
      <c r="G50" s="71">
        <v>0</v>
      </c>
      <c r="H50" s="71">
        <v>0</v>
      </c>
      <c r="I50" s="78">
        <f t="shared" si="3"/>
        <v>0</v>
      </c>
    </row>
    <row r="51" spans="2:9" ht="25.5" x14ac:dyDescent="0.25">
      <c r="B51" s="7" t="s">
        <v>42</v>
      </c>
      <c r="C51" s="9">
        <v>26000000</v>
      </c>
      <c r="D51" s="30"/>
      <c r="E51" s="71">
        <v>0</v>
      </c>
      <c r="F51" s="71">
        <v>6500000</v>
      </c>
      <c r="G51" s="71">
        <v>0</v>
      </c>
      <c r="H51" s="71">
        <v>0</v>
      </c>
      <c r="I51" s="78">
        <f t="shared" si="3"/>
        <v>6500000</v>
      </c>
    </row>
    <row r="52" spans="2:9" ht="25.5" x14ac:dyDescent="0.25">
      <c r="B52" s="7" t="s">
        <v>43</v>
      </c>
      <c r="C52" s="8">
        <v>0</v>
      </c>
      <c r="D52" s="29"/>
      <c r="E52" s="71">
        <v>0</v>
      </c>
      <c r="F52" s="71"/>
      <c r="G52" s="71">
        <v>0</v>
      </c>
      <c r="H52" s="71">
        <v>0</v>
      </c>
      <c r="I52" s="78">
        <f t="shared" si="3"/>
        <v>0</v>
      </c>
    </row>
    <row r="53" spans="2:9" ht="25.5" x14ac:dyDescent="0.25">
      <c r="B53" s="7" t="s">
        <v>44</v>
      </c>
      <c r="C53" s="8">
        <v>0</v>
      </c>
      <c r="D53" s="29"/>
      <c r="E53" s="71">
        <v>0</v>
      </c>
      <c r="F53" s="71"/>
      <c r="G53" s="71">
        <v>0</v>
      </c>
      <c r="H53" s="71">
        <v>0</v>
      </c>
      <c r="I53" s="78">
        <f t="shared" si="3"/>
        <v>0</v>
      </c>
    </row>
    <row r="54" spans="2:9" ht="25.5" x14ac:dyDescent="0.25">
      <c r="B54" s="45" t="s">
        <v>45</v>
      </c>
      <c r="C54" s="49">
        <v>0</v>
      </c>
      <c r="D54" s="50"/>
      <c r="E54" s="72">
        <v>0</v>
      </c>
      <c r="F54" s="72"/>
      <c r="G54" s="72">
        <v>0</v>
      </c>
      <c r="H54" s="72">
        <v>0</v>
      </c>
      <c r="I54" s="79">
        <f t="shared" si="3"/>
        <v>0</v>
      </c>
    </row>
    <row r="55" spans="2:9" ht="25.5" x14ac:dyDescent="0.25">
      <c r="B55" s="108" t="s">
        <v>46</v>
      </c>
      <c r="C55" s="109">
        <f>C56+C57+C58+C59+C60+C61+C62+C63+C64</f>
        <v>6960466</v>
      </c>
      <c r="D55" s="110"/>
      <c r="E55" s="107">
        <v>0</v>
      </c>
      <c r="F55" s="107">
        <f>SUM(F56:F64)</f>
        <v>3400587.51</v>
      </c>
      <c r="G55" s="107">
        <f>SUM(G56:G64)</f>
        <v>1358263.04</v>
      </c>
      <c r="H55" s="107">
        <f>SUM(H56:H64)</f>
        <v>2815465.45</v>
      </c>
      <c r="I55" s="107">
        <f>SUM(E55:H55)</f>
        <v>7574316</v>
      </c>
    </row>
    <row r="56" spans="2:9" ht="22.15" customHeight="1" x14ac:dyDescent="0.25">
      <c r="B56" s="44" t="s">
        <v>47</v>
      </c>
      <c r="C56" s="35">
        <v>3883466</v>
      </c>
      <c r="D56" s="36"/>
      <c r="E56" s="70">
        <v>0</v>
      </c>
      <c r="F56" s="70">
        <v>3400587.51</v>
      </c>
      <c r="G56" s="70">
        <v>433652.8</v>
      </c>
      <c r="H56" s="70">
        <v>1971073.21</v>
      </c>
      <c r="I56" s="80">
        <f>SUM(E56:H56)</f>
        <v>5805313.5199999996</v>
      </c>
    </row>
    <row r="57" spans="2:9" ht="25.5" x14ac:dyDescent="0.25">
      <c r="B57" s="7" t="s">
        <v>48</v>
      </c>
      <c r="C57" s="5">
        <v>850000</v>
      </c>
      <c r="D57" s="26"/>
      <c r="E57" s="71">
        <v>0</v>
      </c>
      <c r="F57" s="71">
        <v>0</v>
      </c>
      <c r="G57" s="71">
        <v>0</v>
      </c>
      <c r="H57" s="71">
        <v>0</v>
      </c>
      <c r="I57" s="80">
        <f t="shared" ref="I57:I64" si="4">SUM(E57:H57)</f>
        <v>0</v>
      </c>
    </row>
    <row r="58" spans="2:9" ht="25.5" x14ac:dyDescent="0.25">
      <c r="B58" s="7" t="s">
        <v>49</v>
      </c>
      <c r="C58" s="8">
        <v>0</v>
      </c>
      <c r="D58" s="27"/>
      <c r="E58" s="71">
        <v>0</v>
      </c>
      <c r="F58" s="71">
        <v>0</v>
      </c>
      <c r="G58" s="71">
        <v>0</v>
      </c>
      <c r="H58" s="71">
        <v>0</v>
      </c>
      <c r="I58" s="80">
        <f t="shared" si="4"/>
        <v>0</v>
      </c>
    </row>
    <row r="59" spans="2:9" ht="25.5" x14ac:dyDescent="0.25">
      <c r="B59" s="7" t="s">
        <v>50</v>
      </c>
      <c r="C59" s="5">
        <v>0</v>
      </c>
      <c r="D59" s="26"/>
      <c r="E59" s="71">
        <v>0</v>
      </c>
      <c r="F59" s="71"/>
      <c r="G59" s="71">
        <v>0</v>
      </c>
      <c r="H59" s="71">
        <v>0</v>
      </c>
      <c r="I59" s="80">
        <f t="shared" si="4"/>
        <v>0</v>
      </c>
    </row>
    <row r="60" spans="2:9" ht="25.5" x14ac:dyDescent="0.25">
      <c r="B60" s="7" t="s">
        <v>51</v>
      </c>
      <c r="C60" s="5">
        <v>1727000</v>
      </c>
      <c r="D60" s="26"/>
      <c r="E60" s="71">
        <v>0</v>
      </c>
      <c r="F60" s="71">
        <v>0</v>
      </c>
      <c r="G60" s="71">
        <v>924610.24</v>
      </c>
      <c r="H60" s="71">
        <v>131553.48000000001</v>
      </c>
      <c r="I60" s="80">
        <f t="shared" si="4"/>
        <v>1056163.72</v>
      </c>
    </row>
    <row r="61" spans="2:9" ht="25.5" x14ac:dyDescent="0.25">
      <c r="B61" s="7" t="s">
        <v>52</v>
      </c>
      <c r="C61" s="5">
        <v>500000</v>
      </c>
      <c r="D61" s="26"/>
      <c r="E61" s="71">
        <v>0</v>
      </c>
      <c r="F61" s="71">
        <v>0</v>
      </c>
      <c r="G61" s="71"/>
      <c r="H61" s="71">
        <v>553538.76</v>
      </c>
      <c r="I61" s="80">
        <f t="shared" si="4"/>
        <v>553538.76</v>
      </c>
    </row>
    <row r="62" spans="2:9" ht="25.5" x14ac:dyDescent="0.25">
      <c r="B62" s="7" t="s">
        <v>53</v>
      </c>
      <c r="C62" s="8">
        <v>0</v>
      </c>
      <c r="D62" s="27"/>
      <c r="E62" s="71">
        <v>0</v>
      </c>
      <c r="F62" s="71"/>
      <c r="G62" s="71"/>
      <c r="H62" s="71"/>
      <c r="I62" s="80">
        <f t="shared" si="4"/>
        <v>0</v>
      </c>
    </row>
    <row r="63" spans="2:9" x14ac:dyDescent="0.25">
      <c r="B63" s="7" t="s">
        <v>54</v>
      </c>
      <c r="C63" s="8">
        <v>0</v>
      </c>
      <c r="D63" s="27"/>
      <c r="E63" s="71">
        <v>0</v>
      </c>
      <c r="F63" s="71"/>
      <c r="G63" s="71"/>
      <c r="H63" s="71"/>
      <c r="I63" s="80">
        <f t="shared" si="4"/>
        <v>0</v>
      </c>
    </row>
    <row r="64" spans="2:9" ht="26.25" thickBot="1" x14ac:dyDescent="0.3">
      <c r="B64" s="45" t="s">
        <v>55</v>
      </c>
      <c r="C64" s="49">
        <v>0</v>
      </c>
      <c r="D64" s="51"/>
      <c r="E64" s="72">
        <v>0</v>
      </c>
      <c r="F64" s="72"/>
      <c r="G64" s="72"/>
      <c r="H64" s="72">
        <v>159300</v>
      </c>
      <c r="I64" s="80">
        <f t="shared" si="4"/>
        <v>159300</v>
      </c>
    </row>
    <row r="65" spans="2:10" ht="15.75" thickBot="1" x14ac:dyDescent="0.3">
      <c r="B65" s="37" t="s">
        <v>56</v>
      </c>
      <c r="C65" s="38">
        <f>+C66</f>
        <v>176442537</v>
      </c>
      <c r="D65" s="40"/>
      <c r="E65" s="74">
        <f>SUM(E66:E69)</f>
        <v>873621.73</v>
      </c>
      <c r="F65" s="74">
        <f>SUM(F66:F69)</f>
        <v>636090.79</v>
      </c>
      <c r="G65" s="74">
        <f>SUM(G66:G76)</f>
        <v>0</v>
      </c>
      <c r="H65" s="74">
        <f>SUM(H66:H76)</f>
        <v>0</v>
      </c>
      <c r="I65" s="67">
        <f>SUM(E65:F65)</f>
        <v>1509712.52</v>
      </c>
    </row>
    <row r="66" spans="2:10" x14ac:dyDescent="0.25">
      <c r="B66" s="52" t="s">
        <v>57</v>
      </c>
      <c r="C66" s="53">
        <v>176442537</v>
      </c>
      <c r="D66" s="54"/>
      <c r="E66" s="70">
        <v>873621.73</v>
      </c>
      <c r="F66" s="70">
        <v>636090.79</v>
      </c>
      <c r="G66" s="70">
        <v>0</v>
      </c>
      <c r="H66" s="70">
        <v>0</v>
      </c>
      <c r="I66" s="80">
        <f>SUM(E66:F66)</f>
        <v>1509712.52</v>
      </c>
    </row>
    <row r="67" spans="2:10" x14ac:dyDescent="0.25">
      <c r="B67" s="10" t="s">
        <v>58</v>
      </c>
      <c r="C67" s="11">
        <v>0</v>
      </c>
      <c r="D67" s="31"/>
      <c r="E67" s="75"/>
      <c r="F67" s="71"/>
      <c r="G67" s="71"/>
      <c r="H67" s="71">
        <v>0</v>
      </c>
      <c r="I67" s="78">
        <v>0</v>
      </c>
      <c r="J67">
        <v>0</v>
      </c>
    </row>
    <row r="68" spans="2:10" ht="30" x14ac:dyDescent="0.25">
      <c r="B68" s="10" t="s">
        <v>59</v>
      </c>
      <c r="C68" s="11">
        <v>0</v>
      </c>
      <c r="D68" s="31"/>
      <c r="E68" s="75"/>
      <c r="F68" s="71"/>
      <c r="G68" s="71"/>
      <c r="H68" s="71"/>
      <c r="I68" s="78">
        <f t="shared" ref="I68:I76" si="5">SUM(E68:F68)</f>
        <v>0</v>
      </c>
    </row>
    <row r="69" spans="2:10" ht="45.75" thickBot="1" x14ac:dyDescent="0.3">
      <c r="B69" s="55" t="s">
        <v>60</v>
      </c>
      <c r="C69" s="56">
        <v>0</v>
      </c>
      <c r="D69" s="57"/>
      <c r="E69" s="76"/>
      <c r="F69" s="72"/>
      <c r="G69" s="72"/>
      <c r="H69" s="72"/>
      <c r="I69" s="79">
        <f t="shared" si="5"/>
        <v>0</v>
      </c>
    </row>
    <row r="70" spans="2:10" ht="26.25" thickBot="1" x14ac:dyDescent="0.3">
      <c r="B70" s="37" t="s">
        <v>61</v>
      </c>
      <c r="C70" s="38">
        <v>0</v>
      </c>
      <c r="D70" s="48"/>
      <c r="E70" s="73">
        <v>0</v>
      </c>
      <c r="F70" s="90">
        <v>0</v>
      </c>
      <c r="G70" s="73">
        <v>0</v>
      </c>
      <c r="H70" s="73"/>
      <c r="I70" s="67">
        <f t="shared" si="5"/>
        <v>0</v>
      </c>
    </row>
    <row r="71" spans="2:10" x14ac:dyDescent="0.25">
      <c r="B71" s="44" t="s">
        <v>62</v>
      </c>
      <c r="C71" s="46">
        <v>0</v>
      </c>
      <c r="D71" s="47"/>
      <c r="E71" s="70">
        <v>0</v>
      </c>
      <c r="F71" s="70"/>
      <c r="G71" s="70">
        <v>0</v>
      </c>
      <c r="H71" s="70"/>
      <c r="I71" s="80">
        <f t="shared" si="5"/>
        <v>0</v>
      </c>
    </row>
    <row r="72" spans="2:10" ht="26.25" thickBot="1" x14ac:dyDescent="0.3">
      <c r="B72" s="45" t="s">
        <v>63</v>
      </c>
      <c r="C72" s="49">
        <v>0</v>
      </c>
      <c r="D72" s="50"/>
      <c r="E72" s="72">
        <v>0</v>
      </c>
      <c r="F72" s="72"/>
      <c r="G72" s="72">
        <v>0</v>
      </c>
      <c r="H72" s="72"/>
      <c r="I72" s="79">
        <f t="shared" si="5"/>
        <v>0</v>
      </c>
    </row>
    <row r="73" spans="2:10" ht="15.75" thickBot="1" x14ac:dyDescent="0.3">
      <c r="B73" s="37" t="s">
        <v>64</v>
      </c>
      <c r="C73" s="38">
        <v>0</v>
      </c>
      <c r="D73" s="48"/>
      <c r="E73" s="90">
        <v>0</v>
      </c>
      <c r="F73" s="73">
        <v>0</v>
      </c>
      <c r="G73" s="73">
        <v>0</v>
      </c>
      <c r="H73" s="73"/>
      <c r="I73" s="67">
        <f t="shared" si="5"/>
        <v>0</v>
      </c>
    </row>
    <row r="74" spans="2:10" ht="25.5" x14ac:dyDescent="0.25">
      <c r="B74" s="44" t="s">
        <v>65</v>
      </c>
      <c r="C74" s="46">
        <v>0</v>
      </c>
      <c r="D74" s="47"/>
      <c r="E74" s="70">
        <v>0</v>
      </c>
      <c r="F74" s="70"/>
      <c r="G74" s="70"/>
      <c r="H74" s="70"/>
      <c r="I74" s="80">
        <f t="shared" si="5"/>
        <v>0</v>
      </c>
    </row>
    <row r="75" spans="2:10" ht="25.5" x14ac:dyDescent="0.25">
      <c r="B75" s="7" t="s">
        <v>66</v>
      </c>
      <c r="C75" s="8">
        <v>0</v>
      </c>
      <c r="D75" s="29"/>
      <c r="E75" s="71">
        <v>0</v>
      </c>
      <c r="F75" s="71"/>
      <c r="G75" s="71"/>
      <c r="H75" s="71"/>
      <c r="I75" s="78">
        <f t="shared" si="5"/>
        <v>0</v>
      </c>
    </row>
    <row r="76" spans="2:10" ht="26.25" thickBot="1" x14ac:dyDescent="0.3">
      <c r="B76" s="45" t="s">
        <v>67</v>
      </c>
      <c r="C76" s="49">
        <v>0</v>
      </c>
      <c r="D76" s="50"/>
      <c r="E76" s="72">
        <v>0</v>
      </c>
      <c r="F76" s="72"/>
      <c r="G76" s="72"/>
      <c r="H76" s="72"/>
      <c r="I76" s="79">
        <f t="shared" si="5"/>
        <v>0</v>
      </c>
    </row>
    <row r="77" spans="2:10" ht="15.75" thickBot="1" x14ac:dyDescent="0.3">
      <c r="B77" s="60" t="s">
        <v>68</v>
      </c>
      <c r="C77" s="42">
        <f>+C73+C70+C65+C55+C47+C39+C29+C19+C13</f>
        <v>1360249191</v>
      </c>
      <c r="D77" s="61"/>
      <c r="E77" s="74">
        <f>+E73+E70+E65+E55+E47+E39+E29+E19+E13</f>
        <v>56224687.379999995</v>
      </c>
      <c r="F77" s="74">
        <f>+F73+F70+F65+F55+F47+F39+F29+F19+F13</f>
        <v>83211499.280000001</v>
      </c>
      <c r="G77" s="74">
        <f>+G73+G70+G65+G55+G47+G39+G29+G19+G13</f>
        <v>82322723.570000008</v>
      </c>
      <c r="H77" s="74">
        <f>+H73+H70+H65+H55+H47+H39+H29+H19+H13</f>
        <v>92756847.780000001</v>
      </c>
      <c r="I77" s="67">
        <f>SUM(E77:H77)</f>
        <v>314515758.00999999</v>
      </c>
    </row>
    <row r="78" spans="2:10" x14ac:dyDescent="0.25">
      <c r="B78" s="58" t="s">
        <v>69</v>
      </c>
      <c r="C78" s="59">
        <v>0</v>
      </c>
      <c r="D78" s="47">
        <v>0</v>
      </c>
      <c r="E78" s="77"/>
      <c r="F78" s="70"/>
      <c r="G78" s="70"/>
      <c r="H78" s="70"/>
      <c r="I78" s="80">
        <f t="shared" ref="I78:I86" si="6">SUM(E78:F78)</f>
        <v>0</v>
      </c>
    </row>
    <row r="79" spans="2:10" ht="25.5" x14ac:dyDescent="0.25">
      <c r="B79" s="14" t="s">
        <v>70</v>
      </c>
      <c r="C79" s="8">
        <v>0</v>
      </c>
      <c r="D79" s="29">
        <v>0</v>
      </c>
      <c r="E79" s="75"/>
      <c r="F79" s="71"/>
      <c r="G79" s="71"/>
      <c r="H79" s="71"/>
      <c r="I79" s="78">
        <f t="shared" si="6"/>
        <v>0</v>
      </c>
    </row>
    <row r="80" spans="2:10" ht="25.5" x14ac:dyDescent="0.25">
      <c r="B80" s="12" t="s">
        <v>71</v>
      </c>
      <c r="C80" s="13">
        <v>0</v>
      </c>
      <c r="D80" s="29">
        <v>0</v>
      </c>
      <c r="E80" s="75"/>
      <c r="F80" s="71"/>
      <c r="G80" s="71"/>
      <c r="H80" s="71"/>
      <c r="I80" s="78">
        <f t="shared" si="6"/>
        <v>0</v>
      </c>
    </row>
    <row r="81" spans="2:9" ht="25.5" x14ac:dyDescent="0.25">
      <c r="B81" s="12" t="s">
        <v>72</v>
      </c>
      <c r="C81" s="13">
        <v>0</v>
      </c>
      <c r="D81" s="29">
        <v>0</v>
      </c>
      <c r="E81" s="75"/>
      <c r="F81" s="71"/>
      <c r="G81" s="71"/>
      <c r="H81" s="71"/>
      <c r="I81" s="78">
        <f t="shared" si="6"/>
        <v>0</v>
      </c>
    </row>
    <row r="82" spans="2:9" x14ac:dyDescent="0.25">
      <c r="B82" s="14" t="s">
        <v>73</v>
      </c>
      <c r="C82" s="8">
        <v>0</v>
      </c>
      <c r="D82" s="29">
        <v>0</v>
      </c>
      <c r="E82" s="75"/>
      <c r="F82" s="75"/>
      <c r="G82" s="75"/>
      <c r="H82" s="75"/>
      <c r="I82" s="78">
        <f t="shared" si="6"/>
        <v>0</v>
      </c>
    </row>
    <row r="83" spans="2:9" ht="25.5" x14ac:dyDescent="0.25">
      <c r="B83" s="12" t="s">
        <v>74</v>
      </c>
      <c r="C83" s="13">
        <v>0</v>
      </c>
      <c r="D83" s="29">
        <v>0</v>
      </c>
      <c r="E83" s="75"/>
      <c r="F83" s="75"/>
      <c r="G83" s="75"/>
      <c r="H83" s="75"/>
      <c r="I83" s="78">
        <f t="shared" si="6"/>
        <v>0</v>
      </c>
    </row>
    <row r="84" spans="2:9" ht="25.5" x14ac:dyDescent="0.25">
      <c r="B84" s="14" t="s">
        <v>75</v>
      </c>
      <c r="C84" s="8">
        <v>0</v>
      </c>
      <c r="D84" s="29">
        <v>0</v>
      </c>
      <c r="E84" s="75"/>
      <c r="F84" s="75"/>
      <c r="G84" s="75"/>
      <c r="H84" s="75"/>
      <c r="I84" s="78">
        <f t="shared" si="6"/>
        <v>0</v>
      </c>
    </row>
    <row r="85" spans="2:9" ht="25.5" x14ac:dyDescent="0.25">
      <c r="B85" s="12" t="s">
        <v>76</v>
      </c>
      <c r="C85" s="13">
        <v>0</v>
      </c>
      <c r="D85" s="29">
        <v>0</v>
      </c>
      <c r="E85" s="75"/>
      <c r="F85" s="75"/>
      <c r="G85" s="75"/>
      <c r="H85" s="75"/>
      <c r="I85" s="78">
        <f t="shared" si="6"/>
        <v>0</v>
      </c>
    </row>
    <row r="86" spans="2:9" ht="26.25" thickBot="1" x14ac:dyDescent="0.3">
      <c r="B86" s="62" t="s">
        <v>77</v>
      </c>
      <c r="C86" s="63">
        <v>0</v>
      </c>
      <c r="D86" s="64">
        <v>0</v>
      </c>
      <c r="E86" s="76"/>
      <c r="F86" s="76"/>
      <c r="G86" s="76"/>
      <c r="H86" s="76"/>
      <c r="I86" s="79">
        <f t="shared" si="6"/>
        <v>0</v>
      </c>
    </row>
    <row r="87" spans="2:9" ht="15.75" thickBot="1" x14ac:dyDescent="0.3">
      <c r="B87" s="65" t="s">
        <v>78</v>
      </c>
      <c r="C87" s="38">
        <f>+C77</f>
        <v>1360249191</v>
      </c>
      <c r="D87" s="48">
        <f>+D77</f>
        <v>0</v>
      </c>
      <c r="E87" s="74">
        <f>+E77+E73</f>
        <v>56224687.379999995</v>
      </c>
      <c r="F87" s="74">
        <f>+F77+F73</f>
        <v>83211499.280000001</v>
      </c>
      <c r="G87" s="74">
        <f>+G77+G73</f>
        <v>82322723.570000008</v>
      </c>
      <c r="H87" s="74">
        <f>+H77+H73</f>
        <v>92756847.780000001</v>
      </c>
      <c r="I87" s="67">
        <f>SUM(E87:H87)</f>
        <v>314515758.00999999</v>
      </c>
    </row>
    <row r="88" spans="2:9" ht="15.75" thickBot="1" x14ac:dyDescent="0.3">
      <c r="B88" s="81"/>
      <c r="C88" s="66"/>
      <c r="D88" s="82"/>
      <c r="E88" s="83"/>
      <c r="F88" s="84"/>
      <c r="G88" s="87"/>
      <c r="H88" s="87"/>
      <c r="I88" s="85"/>
    </row>
    <row r="89" spans="2:9" ht="26.25" thickBot="1" x14ac:dyDescent="0.3">
      <c r="B89" s="65" t="s">
        <v>79</v>
      </c>
      <c r="C89" s="38">
        <f>+C87+C73</f>
        <v>1360249191</v>
      </c>
      <c r="D89" s="48">
        <f>+D87+D73</f>
        <v>0</v>
      </c>
      <c r="E89" s="74">
        <f>+E87</f>
        <v>56224687.379999995</v>
      </c>
      <c r="F89" s="74">
        <f>+F87</f>
        <v>83211499.280000001</v>
      </c>
      <c r="G89" s="74">
        <f>+G87</f>
        <v>82322723.570000008</v>
      </c>
      <c r="H89" s="74">
        <f>+H87</f>
        <v>92756847.780000001</v>
      </c>
      <c r="I89" s="67">
        <f>SUM(E89:H89)</f>
        <v>314515758.00999999</v>
      </c>
    </row>
    <row r="90" spans="2:9" x14ac:dyDescent="0.25">
      <c r="B90" s="21" t="s">
        <v>88</v>
      </c>
    </row>
    <row r="91" spans="2:9" x14ac:dyDescent="0.25">
      <c r="B91" s="22" t="s">
        <v>89</v>
      </c>
    </row>
    <row r="92" spans="2:9" x14ac:dyDescent="0.25">
      <c r="B92" s="118" t="s">
        <v>90</v>
      </c>
      <c r="C92" s="118"/>
      <c r="D92" s="118"/>
      <c r="E92" s="118"/>
    </row>
    <row r="93" spans="2:9" x14ac:dyDescent="0.25">
      <c r="B93" s="22" t="s">
        <v>91</v>
      </c>
      <c r="C93" s="20"/>
      <c r="D93" s="20"/>
    </row>
    <row r="94" spans="2:9" x14ac:dyDescent="0.25">
      <c r="B94" s="22" t="s">
        <v>92</v>
      </c>
      <c r="C94" s="20"/>
      <c r="D94" s="20"/>
    </row>
    <row r="95" spans="2:9" x14ac:dyDescent="0.25">
      <c r="B95" s="22" t="s">
        <v>93</v>
      </c>
      <c r="C95" s="20"/>
      <c r="D95" s="20"/>
    </row>
    <row r="96" spans="2:9" x14ac:dyDescent="0.25">
      <c r="B96" s="22" t="s">
        <v>94</v>
      </c>
      <c r="C96" s="20"/>
      <c r="D96" s="20"/>
    </row>
    <row r="97" spans="2:8" x14ac:dyDescent="0.25">
      <c r="B97" s="2"/>
      <c r="C97" s="1"/>
      <c r="D97" s="1"/>
    </row>
    <row r="98" spans="2:8" x14ac:dyDescent="0.25">
      <c r="B98" s="2"/>
      <c r="C98" s="1"/>
      <c r="D98" s="1"/>
    </row>
    <row r="99" spans="2:8" x14ac:dyDescent="0.25">
      <c r="B99" s="2"/>
      <c r="C99" s="1"/>
      <c r="D99" s="1"/>
    </row>
    <row r="101" spans="2:8" x14ac:dyDescent="0.25">
      <c r="B101" s="16" t="s">
        <v>85</v>
      </c>
      <c r="H101" s="16" t="s">
        <v>86</v>
      </c>
    </row>
    <row r="102" spans="2:8" x14ac:dyDescent="0.25">
      <c r="B102" s="18" t="s">
        <v>80</v>
      </c>
      <c r="H102" s="116" t="s">
        <v>100</v>
      </c>
    </row>
    <row r="103" spans="2:8" ht="13.9" customHeight="1" x14ac:dyDescent="0.25">
      <c r="B103" s="19" t="s">
        <v>81</v>
      </c>
      <c r="H103" s="115" t="s">
        <v>82</v>
      </c>
    </row>
    <row r="104" spans="2:8" x14ac:dyDescent="0.25">
      <c r="B104" s="17"/>
      <c r="C104" s="17"/>
      <c r="D104" s="17"/>
    </row>
    <row r="105" spans="2:8" x14ac:dyDescent="0.25">
      <c r="B105" s="17"/>
      <c r="C105" s="17"/>
      <c r="D105" s="17"/>
    </row>
    <row r="106" spans="2:8" x14ac:dyDescent="0.25">
      <c r="B106" s="17"/>
      <c r="C106" s="17"/>
      <c r="D106" s="17"/>
    </row>
  </sheetData>
  <mergeCells count="5">
    <mergeCell ref="A7:I7"/>
    <mergeCell ref="B92:E92"/>
    <mergeCell ref="A8:I8"/>
    <mergeCell ref="A9:I9"/>
    <mergeCell ref="A10:I10"/>
  </mergeCells>
  <pageMargins left="0.70866141732283472" right="0.70866141732283472" top="0.74803149606299213" bottom="0.74803149606299213" header="0.31496062992125984" footer="0.31496062992125984"/>
  <pageSetup scale="53" orientation="portrait" r:id="rId1"/>
  <rowBreaks count="1" manualBreakCount="1">
    <brk id="54" max="16383" man="1"/>
  </rowBreaks>
  <ignoredErrors>
    <ignoredError sqref="C55" evalError="1"/>
    <ignoredError sqref="C39 E65:F65 I66 I48:I54 I70:I76 I78:I86 E39:F39 I68:I69" formulaRange="1"/>
    <ignoredError sqref="I29" formula="1"/>
    <ignoredError sqref="I15" formula="1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Contreras</dc:creator>
  <cp:lastModifiedBy>Felix de Jesus Ramirez</cp:lastModifiedBy>
  <cp:lastPrinted>2024-05-07T15:33:41Z</cp:lastPrinted>
  <dcterms:created xsi:type="dcterms:W3CDTF">2021-01-05T12:43:18Z</dcterms:created>
  <dcterms:modified xsi:type="dcterms:W3CDTF">2024-05-07T15:33:43Z</dcterms:modified>
</cp:coreProperties>
</file>