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4\"/>
    </mc:Choice>
  </mc:AlternateContent>
  <bookViews>
    <workbookView xWindow="0" yWindow="0" windowWidth="23040" windowHeight="8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M87" i="1" s="1"/>
  <c r="M89" i="1" s="1"/>
  <c r="N55" i="1"/>
  <c r="M65" i="1"/>
  <c r="N64" i="1"/>
  <c r="N61" i="1"/>
  <c r="N60" i="1"/>
  <c r="N59" i="1"/>
  <c r="N58" i="1"/>
  <c r="N57" i="1"/>
  <c r="N56" i="1"/>
  <c r="M55" i="1"/>
  <c r="M47" i="1"/>
  <c r="N47" i="1"/>
  <c r="N46" i="1"/>
  <c r="N40" i="1"/>
  <c r="N39" i="1"/>
  <c r="M39" i="1"/>
  <c r="N45" i="1"/>
  <c r="N30" i="1"/>
  <c r="N29" i="1"/>
  <c r="N19" i="1"/>
  <c r="N18" i="1"/>
  <c r="N14" i="1"/>
  <c r="N38" i="1"/>
  <c r="N37" i="1"/>
  <c r="N36" i="1"/>
  <c r="N35" i="1"/>
  <c r="N34" i="1"/>
  <c r="N33" i="1"/>
  <c r="N32" i="1"/>
  <c r="N31" i="1"/>
  <c r="M29" i="1"/>
  <c r="N28" i="1"/>
  <c r="N25" i="1"/>
  <c r="N27" i="1"/>
  <c r="N26" i="1"/>
  <c r="N24" i="1"/>
  <c r="N23" i="1"/>
  <c r="N22" i="1"/>
  <c r="M19" i="1"/>
  <c r="N21" i="1"/>
  <c r="N20" i="1"/>
  <c r="M13" i="1"/>
  <c r="N13" i="1" s="1"/>
  <c r="N17" i="1"/>
  <c r="N16" i="1"/>
  <c r="N15" i="1"/>
  <c r="N77" i="1" l="1"/>
  <c r="L65" i="1"/>
  <c r="L77" i="1" s="1"/>
  <c r="L87" i="1" s="1"/>
  <c r="L89" i="1" s="1"/>
  <c r="N62" i="1"/>
  <c r="N63" i="1"/>
  <c r="L55" i="1"/>
  <c r="L47" i="1"/>
  <c r="N41" i="1"/>
  <c r="N42" i="1"/>
  <c r="N43" i="1"/>
  <c r="N44" i="1"/>
  <c r="L39" i="1"/>
  <c r="L29" i="1"/>
  <c r="L19" i="1"/>
  <c r="L13" i="1"/>
  <c r="N66" i="1"/>
  <c r="K19" i="1" l="1"/>
  <c r="K70" i="1"/>
  <c r="K65" i="1"/>
  <c r="K55" i="1"/>
  <c r="K47" i="1"/>
  <c r="K39" i="1"/>
  <c r="K29" i="1"/>
  <c r="K13" i="1"/>
  <c r="K77" i="1" l="1"/>
  <c r="K87" i="1" s="1"/>
  <c r="N88" i="1"/>
  <c r="J39" i="1"/>
  <c r="N70" i="1"/>
  <c r="J55" i="1"/>
  <c r="J47" i="1"/>
  <c r="J29" i="1"/>
  <c r="K89" i="1" l="1"/>
  <c r="J19" i="1"/>
  <c r="J13" i="1"/>
  <c r="I65" i="1" l="1"/>
  <c r="I55" i="1"/>
  <c r="I47" i="1"/>
  <c r="I39" i="1"/>
  <c r="I29" i="1"/>
  <c r="I19" i="1"/>
  <c r="I13" i="1"/>
  <c r="I77" i="1" l="1"/>
  <c r="I87" i="1" s="1"/>
  <c r="H39" i="1"/>
  <c r="H65" i="1"/>
  <c r="H55" i="1"/>
  <c r="H47" i="1"/>
  <c r="H29" i="1"/>
  <c r="H19" i="1"/>
  <c r="H13" i="1"/>
  <c r="I89" i="1" l="1"/>
  <c r="H77" i="1"/>
  <c r="H87" i="1" s="1"/>
  <c r="H89" i="1" s="1"/>
  <c r="G19" i="1"/>
  <c r="G29" i="1"/>
  <c r="G55" i="1" l="1"/>
  <c r="G47" i="1"/>
  <c r="G65" i="1"/>
  <c r="N48" i="1"/>
  <c r="N49" i="1"/>
  <c r="N50" i="1"/>
  <c r="N51" i="1"/>
  <c r="N52" i="1"/>
  <c r="N53" i="1"/>
  <c r="N54" i="1"/>
  <c r="N68" i="1"/>
  <c r="N69" i="1"/>
  <c r="N71" i="1"/>
  <c r="N72" i="1"/>
  <c r="N73" i="1"/>
  <c r="N74" i="1"/>
  <c r="N75" i="1"/>
  <c r="N76" i="1"/>
  <c r="N78" i="1"/>
  <c r="N79" i="1"/>
  <c r="N80" i="1"/>
  <c r="N81" i="1"/>
  <c r="N82" i="1"/>
  <c r="N83" i="1"/>
  <c r="N84" i="1"/>
  <c r="N85" i="1"/>
  <c r="N86" i="1"/>
  <c r="G39" i="1"/>
  <c r="G13" i="1"/>
  <c r="G77" i="1" l="1"/>
  <c r="F39" i="1"/>
  <c r="F65" i="1"/>
  <c r="F29" i="1"/>
  <c r="F19" i="1"/>
  <c r="F13" i="1"/>
  <c r="G87" i="1" l="1"/>
  <c r="F77" i="1"/>
  <c r="G89" i="1" l="1"/>
  <c r="F87" i="1"/>
  <c r="E87" i="1"/>
  <c r="E89" i="1" s="1"/>
  <c r="D47" i="1"/>
  <c r="F89" i="1" l="1"/>
  <c r="D65" i="1"/>
  <c r="D55" i="1"/>
  <c r="D39" i="1"/>
  <c r="D29" i="1"/>
  <c r="D19" i="1"/>
  <c r="D13" i="1"/>
  <c r="D77" i="1" l="1"/>
  <c r="D87" i="1" s="1"/>
  <c r="D89" i="1" s="1"/>
  <c r="J65" i="1" l="1"/>
  <c r="J77" i="1" l="1"/>
  <c r="N87" i="1" s="1"/>
  <c r="N89" i="1" s="1"/>
  <c r="N65" i="1"/>
  <c r="J87" i="1"/>
  <c r="J89" i="1" l="1"/>
</calcChain>
</file>

<file path=xl/sharedStrings.xml><?xml version="1.0" encoding="utf-8"?>
<sst xmlns="http://schemas.openxmlformats.org/spreadsheetml/2006/main" count="106" uniqueCount="106">
  <si>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</si>
  <si>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</si>
  <si>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</si>
  <si>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</si>
  <si>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</si>
  <si>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</si>
  <si>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</si>
  <si>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</si>
  <si>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</si>
  <si>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</si>
  <si>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</si>
  <si>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</si>
  <si>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</si>
  <si>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</si>
  <si>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</si>
  <si>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</si>
  <si>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</si>
  <si>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</si>
  <si>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</si>
  <si>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</si>
  <si>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</si>
  <si>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</si>
  <si>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</si>
  <si>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</si>
  <si>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</si>
  <si>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</si>
  <si>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</si>
  <si>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</si>
  <si>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</si>
  <si>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</si>
  <si>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</si>
  <si>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</si>
  <si>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</si>
  <si>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</si>
  <si>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</si>
  <si>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</si>
  <si>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</si>
  <si>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</si>
  <si>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</si>
  <si>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</si>
  <si>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</si>
  <si>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</si>
  <si>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</si>
  <si>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</si>
  <si>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</si>
  <si>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</si>
  <si>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</si>
  <si>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</si>
  <si>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</si>
  <si>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</si>
  <si>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</si>
  <si>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</si>
  <si>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</si>
  <si>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</si>
  <si>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</si>
  <si>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</si>
  <si>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</si>
  <si>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</si>
  <si>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</si>
  <si>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</si>
  <si>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</si>
  <si>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</si>
  <si>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</si>
  <si>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</si>
  <si>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</si>
  <si>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</si>
  <si>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</si>
  <si>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</si>
  <si>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</si>
  <si>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</si>
  <si>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</si>
  <si>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</si>
  <si>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</si>
  <si>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</si>
  <si>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</si>
  <si>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</si>
  <si>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</si>
  <si>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</si>
  <si>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</si>
  <si>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</si>
  <si>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</si>
  <si>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 Financiero</t>
  </si>
  <si>
    <t>Feliz de Jesus Ramirez</t>
  </si>
  <si>
    <t>PRESUPUESTO MODIFICADO</t>
  </si>
  <si>
    <t xml:space="preserve">PRESUPUESTO APROBADO </t>
  </si>
  <si>
    <t xml:space="preserve">Preparado por </t>
  </si>
  <si>
    <t xml:space="preserve">Revisado por </t>
  </si>
  <si>
    <t>AÑO 2024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</si>
  <si>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</si>
  <si>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</si>
  <si>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</si>
  <si>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</si>
  <si>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</si>
  <si>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</si>
  <si>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</si>
  <si>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ENERO</t>
  </si>
  <si>
    <t xml:space="preserve">FEBRERO </t>
  </si>
  <si>
    <t>TOTAL</t>
  </si>
  <si>
    <t>MARZO</t>
  </si>
  <si>
    <t>ABRIL</t>
  </si>
  <si>
    <t>MAYO</t>
  </si>
  <si>
    <t>JUNIO</t>
  </si>
  <si>
    <t>JULIO</t>
  </si>
  <si>
    <t>Maria Contreras</t>
  </si>
  <si>
    <t>Encargada de Presupuesto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</si>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</sst>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Lucida Bright"/>
      <family val="1"/>
    </font>
    <font>
      <b/>
      <sz val="10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43" fontId="4" fillId="0" borderId="3" xfId="1" applyFont="1" applyBorder="1"/>
    <xf numFmtId="4" fontId="4" fillId="4" borderId="3" xfId="0" applyNumberFormat="1" applyFont="1" applyFill="1" applyBorder="1" applyAlignment="1">
      <alignment horizontal="left" vertical="center" wrapText="1"/>
    </xf>
    <xf numFmtId="43" fontId="13" fillId="0" borderId="3" xfId="1" applyFont="1" applyBorder="1" applyAlignment="1">
      <alignment horizontal="right"/>
    </xf>
    <xf numFmtId="43" fontId="14" fillId="4" borderId="3" xfId="1" applyFont="1" applyFill="1" applyBorder="1" applyAlignment="1">
      <alignment horizontal="center" wrapText="1"/>
    </xf>
    <xf numFmtId="4" fontId="4" fillId="0" borderId="3" xfId="0" applyNumberFormat="1" applyFont="1" applyBorder="1" applyAlignment="1">
      <alignment horizontal="left" vertical="center" wrapText="1"/>
    </xf>
    <xf numFmtId="43" fontId="14" fillId="4" borderId="3" xfId="1" applyFont="1" applyFill="1" applyBorder="1" applyAlignment="1">
      <alignment horizontal="right" wrapText="1"/>
    </xf>
    <xf numFmtId="43" fontId="15" fillId="0" borderId="3" xfId="1" applyFont="1" applyBorder="1" applyAlignment="1">
      <alignment horizontal="right"/>
    </xf>
    <xf numFmtId="4" fontId="0" fillId="0" borderId="3" xfId="0" applyNumberFormat="1" applyFon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43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/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" fontId="7" fillId="4" borderId="4" xfId="1" applyNumberFormat="1" applyFont="1" applyFill="1" applyBorder="1" applyAlignment="1">
      <alignment horizontal="right" wrapText="1"/>
    </xf>
    <xf numFmtId="0" fontId="6" fillId="0" borderId="5" xfId="0" applyFont="1" applyBorder="1"/>
    <xf numFmtId="4" fontId="4" fillId="4" borderId="2" xfId="0" applyNumberFormat="1" applyFont="1" applyFill="1" applyBorder="1" applyAlignment="1">
      <alignment horizontal="left" vertical="center" wrapText="1"/>
    </xf>
    <xf numFmtId="43" fontId="13" fillId="0" borderId="9" xfId="1" applyFont="1" applyBorder="1" applyAlignment="1">
      <alignment horizontal="right"/>
    </xf>
    <xf numFmtId="43" fontId="5" fillId="0" borderId="9" xfId="1" applyFont="1" applyBorder="1"/>
    <xf numFmtId="43" fontId="13" fillId="0" borderId="9" xfId="1" applyFont="1" applyFill="1" applyBorder="1" applyAlignment="1">
      <alignment horizontal="right"/>
    </xf>
    <xf numFmtId="43" fontId="14" fillId="4" borderId="9" xfId="1" applyFont="1" applyFill="1" applyBorder="1" applyAlignment="1">
      <alignment horizontal="right" wrapText="1"/>
    </xf>
    <xf numFmtId="43" fontId="15" fillId="0" borderId="9" xfId="1" applyFont="1" applyBorder="1" applyAlignment="1">
      <alignment horizontal="right"/>
    </xf>
    <xf numFmtId="43" fontId="12" fillId="4" borderId="9" xfId="1" applyFont="1" applyFill="1" applyBorder="1" applyAlignment="1">
      <alignment horizontal="right" wrapText="1"/>
    </xf>
    <xf numFmtId="4" fontId="4" fillId="4" borderId="6" xfId="0" applyNumberFormat="1" applyFont="1" applyFill="1" applyBorder="1" applyAlignment="1">
      <alignment horizontal="left" vertical="center" wrapText="1"/>
    </xf>
    <xf numFmtId="43" fontId="13" fillId="0" borderId="6" xfId="1" applyFont="1" applyBorder="1" applyAlignment="1">
      <alignment horizontal="right"/>
    </xf>
    <xf numFmtId="43" fontId="13" fillId="0" borderId="10" xfId="1" applyFont="1" applyBorder="1" applyAlignment="1">
      <alignment horizontal="right"/>
    </xf>
    <xf numFmtId="43" fontId="13" fillId="0" borderId="2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4" fontId="5" fillId="2" borderId="11" xfId="0" applyNumberFormat="1" applyFont="1" applyFill="1" applyBorder="1" applyAlignment="1">
      <alignment horizontal="left" vertical="center" wrapText="1"/>
    </xf>
    <xf numFmtId="43" fontId="14" fillId="2" borderId="12" xfId="1" applyFont="1" applyFill="1" applyBorder="1" applyAlignment="1">
      <alignment horizontal="right" wrapText="1"/>
    </xf>
    <xf numFmtId="43" fontId="5" fillId="2" borderId="13" xfId="1" applyFont="1" applyFill="1" applyBorder="1"/>
    <xf numFmtId="43" fontId="5" fillId="2" borderId="14" xfId="1" applyFont="1" applyFill="1" applyBorder="1"/>
    <xf numFmtId="4" fontId="9" fillId="4" borderId="4" xfId="0" applyNumberFormat="1" applyFont="1" applyFill="1" applyBorder="1" applyAlignment="1">
      <alignment horizontal="left" vertical="center" wrapText="1"/>
    </xf>
    <xf numFmtId="43" fontId="12" fillId="2" borderId="12" xfId="1" applyFont="1" applyFill="1" applyBorder="1" applyAlignment="1">
      <alignment horizontal="right" wrapText="1"/>
    </xf>
    <xf numFmtId="43" fontId="2" fillId="2" borderId="14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43" fontId="14" fillId="4" borderId="2" xfId="1" applyFont="1" applyFill="1" applyBorder="1" applyAlignment="1">
      <alignment horizontal="right" wrapText="1"/>
    </xf>
    <xf numFmtId="43" fontId="14" fillId="4" borderId="8" xfId="1" applyFont="1" applyFill="1" applyBorder="1" applyAlignment="1">
      <alignment horizontal="right" wrapText="1"/>
    </xf>
    <xf numFmtId="43" fontId="14" fillId="2" borderId="14" xfId="1" applyFont="1" applyFill="1" applyBorder="1" applyAlignment="1">
      <alignment horizontal="right" wrapText="1"/>
    </xf>
    <xf numFmtId="43" fontId="14" fillId="4" borderId="6" xfId="1" applyFont="1" applyFill="1" applyBorder="1" applyAlignment="1">
      <alignment horizontal="right" wrapText="1"/>
    </xf>
    <xf numFmtId="43" fontId="14" fillId="4" borderId="10" xfId="1" applyFont="1" applyFill="1" applyBorder="1" applyAlignment="1">
      <alignment horizontal="right" wrapText="1"/>
    </xf>
    <xf numFmtId="43" fontId="5" fillId="0" borderId="10" xfId="1" applyFont="1" applyBorder="1"/>
    <xf numFmtId="4" fontId="0" fillId="0" borderId="2" xfId="0" applyNumberFormat="1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4" fontId="0" fillId="0" borderId="6" xfId="0" applyNumberFormat="1" applyFont="1" applyBorder="1" applyAlignment="1">
      <alignment horizontal="left" vertical="center" wrapText="1"/>
    </xf>
    <xf numFmtId="43" fontId="12" fillId="4" borderId="6" xfId="1" applyFont="1" applyFill="1" applyBorder="1" applyAlignment="1">
      <alignment horizontal="right" wrapText="1"/>
    </xf>
    <xf numFmtId="43" fontId="12" fillId="4" borderId="10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 vertical="center" wrapText="1"/>
    </xf>
    <xf numFmtId="43" fontId="12" fillId="2" borderId="14" xfId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43" fontId="13" fillId="4" borderId="6" xfId="1" applyFont="1" applyFill="1" applyBorder="1" applyAlignment="1">
      <alignment horizontal="right" wrapText="1"/>
    </xf>
    <xf numFmtId="43" fontId="13" fillId="4" borderId="10" xfId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left" vertical="center" wrapText="1"/>
    </xf>
    <xf numFmtId="43" fontId="14" fillId="4" borderId="4" xfId="1" applyFont="1" applyFill="1" applyBorder="1" applyAlignment="1">
      <alignment horizontal="right" wrapText="1"/>
    </xf>
    <xf numFmtId="43" fontId="2" fillId="2" borderId="13" xfId="0" applyNumberFormat="1" applyFont="1" applyFill="1" applyBorder="1"/>
    <xf numFmtId="0" fontId="0" fillId="0" borderId="5" xfId="0" applyBorder="1"/>
    <xf numFmtId="43" fontId="2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14" xfId="1" applyFont="1" applyFill="1" applyBorder="1"/>
    <xf numFmtId="43" fontId="2" fillId="2" borderId="14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43" fontId="2" fillId="4" borderId="3" xfId="0" applyNumberFormat="1" applyFont="1" applyFill="1" applyBorder="1"/>
    <xf numFmtId="43" fontId="2" fillId="4" borderId="6" xfId="0" applyNumberFormat="1" applyFont="1" applyFill="1" applyBorder="1"/>
    <xf numFmtId="43" fontId="2" fillId="4" borderId="2" xfId="0" applyNumberFormat="1" applyFont="1" applyFill="1" applyBorder="1"/>
    <xf numFmtId="0" fontId="4" fillId="4" borderId="4" xfId="0" applyFont="1" applyFill="1" applyBorder="1" applyAlignment="1">
      <alignment wrapText="1"/>
    </xf>
    <xf numFmtId="43" fontId="4" fillId="4" borderId="5" xfId="1" applyFont="1" applyFill="1" applyBorder="1"/>
    <xf numFmtId="0" fontId="0" fillId="4" borderId="5" xfId="0" applyFill="1" applyBorder="1"/>
    <xf numFmtId="43" fontId="2" fillId="4" borderId="14" xfId="0" applyNumberFormat="1" applyFont="1" applyFill="1" applyBorder="1"/>
    <xf numFmtId="43" fontId="0" fillId="0" borderId="0" xfId="0" applyNumberFormat="1"/>
    <xf numFmtId="43" fontId="2" fillId="4" borderId="5" xfId="0" applyNumberFormat="1" applyFont="1" applyFill="1" applyBorder="1"/>
    <xf numFmtId="43" fontId="2" fillId="2" borderId="15" xfId="0" applyNumberFormat="1" applyFont="1" applyFill="1" applyBorder="1"/>
    <xf numFmtId="43" fontId="2" fillId="2" borderId="1" xfId="0" applyNumberFormat="1" applyFont="1" applyFill="1" applyBorder="1"/>
    <xf numFmtId="43" fontId="0" fillId="2" borderId="7" xfId="1" applyFont="1" applyFill="1" applyBorder="1"/>
    <xf numFmtId="43" fontId="0" fillId="0" borderId="5" xfId="1" applyFont="1" applyBorder="1"/>
    <xf numFmtId="43" fontId="0" fillId="0" borderId="3" xfId="1" applyFont="1" applyBorder="1"/>
    <xf numFmtId="43" fontId="5" fillId="0" borderId="3" xfId="1" applyFont="1" applyBorder="1"/>
    <xf numFmtId="43" fontId="2" fillId="2" borderId="3" xfId="1" applyFont="1" applyFill="1" applyBorder="1"/>
    <xf numFmtId="4" fontId="5" fillId="2" borderId="3" xfId="0" applyNumberFormat="1" applyFont="1" applyFill="1" applyBorder="1" applyAlignment="1">
      <alignment horizontal="left" vertical="center" wrapText="1"/>
    </xf>
    <xf numFmtId="43" fontId="14" fillId="2" borderId="3" xfId="1" applyFont="1" applyFill="1" applyBorder="1" applyAlignment="1">
      <alignment horizontal="right" wrapText="1"/>
    </xf>
    <xf numFmtId="43" fontId="5" fillId="2" borderId="3" xfId="1" applyFont="1" applyFill="1" applyBorder="1"/>
    <xf numFmtId="0" fontId="0" fillId="0" borderId="4" xfId="0" applyBorder="1"/>
    <xf numFmtId="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" fillId="0" borderId="3" xfId="1" applyFont="1" applyBorder="1"/>
    <xf numFmtId="43" fontId="20" fillId="0" borderId="3" xfId="1" applyFont="1" applyBorder="1" applyAlignment="1">
      <alignment horizontal="right"/>
    </xf>
    <xf numFmtId="43" fontId="1" fillId="0" borderId="2" xfId="1" applyFont="1" applyBorder="1"/>
    <xf numFmtId="4" fontId="11" fillId="2" borderId="11" xfId="0" applyNumberFormat="1" applyFont="1" applyFill="1" applyBorder="1" applyAlignment="1">
      <alignment horizontal="left" vertical="center" wrapText="1"/>
    </xf>
    <xf numFmtId="43" fontId="2" fillId="4" borderId="13" xfId="0" applyNumberFormat="1" applyFont="1" applyFill="1" applyBorder="1"/>
    <xf numFmtId="43" fontId="20" fillId="0" borderId="2" xfId="1" applyFont="1" applyBorder="1" applyAlignment="1">
      <alignment horizontal="right"/>
    </xf>
    <xf numFmtId="43" fontId="0" fillId="0" borderId="2" xfId="1" applyFont="1" applyBorder="1"/>
    <xf numFmtId="0" fontId="16" fillId="0" borderId="0" xfId="0" applyFont="1" applyAlignment="1">
      <alignment horizontal="center"/>
    </xf>
    <xf numFmtId="0" fontId="0" fillId="0" borderId="16" xfId="0" applyBorder="1"/>
    <xf numFmtId="0" fontId="18" fillId="0" borderId="16" xfId="0" applyFont="1" applyBorder="1" applyAlignment="1">
      <alignment horizontal="center"/>
    </xf>
    <xf numFmtId="0" fontId="0" fillId="0" borderId="0" xfId="0" applyFont="1" applyBorder="1"/>
    <xf numFmtId="0" fontId="2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8" fillId="0" borderId="0" xfId="2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43" fontId="0" fillId="0" borderId="6" xfId="1" applyFont="1" applyBorder="1"/>
    <xf numFmtId="43" fontId="0" fillId="0" borderId="4" xfId="1" applyFont="1" applyBorder="1"/>
    <xf numFmtId="43" fontId="2" fillId="4" borderId="4" xfId="0" applyNumberFormat="1" applyFont="1" applyFill="1" applyBorder="1"/>
    <xf numFmtId="4" fontId="5" fillId="2" borderId="7" xfId="0" applyNumberFormat="1" applyFont="1" applyFill="1" applyBorder="1" applyAlignment="1">
      <alignment horizontal="left" vertical="center" wrapText="1"/>
    </xf>
    <xf numFmtId="43" fontId="14" fillId="2" borderId="11" xfId="1" applyFont="1" applyFill="1" applyBorder="1" applyAlignment="1">
      <alignment horizontal="right" wrapText="1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8</xdr:col>
      <xdr:colOff>388620</xdr:colOff>
      <xdr:row>5</xdr:row>
      <xdr:rowOff>167640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0"/>
          <a:ext cx="206502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6"/>
  <sheetViews>
    <sheetView tabSelected="1" zoomScaleNormal="100" workbookViewId="0">
      <selection activeCell="G80" sqref="G80"/>
    </sheetView>
  </sheetViews>
  <sheetFormatPr baseColWidth="10" defaultRowHeight="14.4" x14ac:dyDescent="0.3"/>
  <cols>
    <col min="1" max="1" width="1.109375" customWidth="1"/>
    <col min="2" max="2" width="2" customWidth="1"/>
    <col min="3" max="3" width="27.5546875" customWidth="1"/>
    <col min="4" max="4" width="18.33203125" customWidth="1"/>
    <col min="5" max="5" width="13.33203125" customWidth="1"/>
    <col min="6" max="6" width="15.77734375" customWidth="1"/>
    <col min="7" max="7" width="15.5546875" customWidth="1"/>
    <col min="8" max="8" width="15" style="18" customWidth="1"/>
    <col min="9" max="9" width="14.44140625" style="18" customWidth="1"/>
    <col min="10" max="10" width="15.44140625" style="18" customWidth="1"/>
    <col min="11" max="13" width="15.33203125" style="18" customWidth="1"/>
    <col min="14" max="14" width="16.109375" customWidth="1"/>
    <col min="15" max="15" width="14.21875" customWidth="1"/>
  </cols>
  <sheetData>
    <row r="2" spans="1:14" x14ac:dyDescent="0.3">
      <c r="B2" s="1"/>
      <c r="C2" s="1"/>
      <c r="D2" s="1"/>
      <c r="E2" s="1"/>
    </row>
    <row r="3" spans="1:14" x14ac:dyDescent="0.3">
      <c r="B3" s="1"/>
      <c r="C3" s="1"/>
      <c r="D3" s="1"/>
      <c r="E3" s="1"/>
    </row>
    <row r="4" spans="1:14" x14ac:dyDescent="0.3">
      <c r="B4" s="1"/>
      <c r="C4" s="1"/>
      <c r="D4" s="1"/>
      <c r="E4" s="1"/>
    </row>
    <row r="5" spans="1:14" x14ac:dyDescent="0.3">
      <c r="B5" s="1"/>
      <c r="C5" s="1"/>
      <c r="D5" s="1"/>
      <c r="E5" s="1"/>
    </row>
    <row r="6" spans="1:14" x14ac:dyDescent="0.3">
      <c r="B6" s="1"/>
      <c r="C6" s="1"/>
      <c r="D6" s="1"/>
      <c r="E6" s="1"/>
    </row>
    <row r="7" spans="1:14" ht="18.600000000000001" customHeight="1" x14ac:dyDescent="0.3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4" ht="15" customHeight="1" x14ac:dyDescent="0.3">
      <c r="A8" s="119" t="s">
        <v>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120" t="s">
        <v>87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3">
      <c r="A10" s="120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37.200000000000003" customHeight="1" x14ac:dyDescent="0.3">
      <c r="B11" s="1"/>
      <c r="C11" s="97" t="s">
        <v>3</v>
      </c>
      <c r="D11" s="98" t="s">
        <v>84</v>
      </c>
      <c r="E11" s="98" t="s">
        <v>83</v>
      </c>
      <c r="F11" s="99" t="s">
        <v>95</v>
      </c>
      <c r="G11" s="99" t="s">
        <v>96</v>
      </c>
      <c r="H11" s="99" t="s">
        <v>98</v>
      </c>
      <c r="I11" s="99" t="s">
        <v>99</v>
      </c>
      <c r="J11" s="99" t="s">
        <v>100</v>
      </c>
      <c r="K11" s="99" t="s">
        <v>101</v>
      </c>
      <c r="L11" s="99" t="s">
        <v>102</v>
      </c>
      <c r="M11" s="99" t="s">
        <v>105</v>
      </c>
      <c r="N11" s="99" t="s">
        <v>97</v>
      </c>
    </row>
    <row r="12" spans="1:14" ht="15" thickBot="1" x14ac:dyDescent="0.35">
      <c r="B12" s="1"/>
      <c r="C12" s="40" t="s">
        <v>4</v>
      </c>
      <c r="D12" s="22"/>
      <c r="E12" s="23"/>
      <c r="F12" s="67"/>
      <c r="G12" s="67"/>
      <c r="H12" s="67"/>
      <c r="I12" s="67"/>
      <c r="J12" s="67"/>
      <c r="K12" s="67"/>
      <c r="L12" s="67"/>
      <c r="M12" s="67"/>
      <c r="N12" s="96"/>
    </row>
    <row r="13" spans="1:14" ht="28.2" thickBot="1" x14ac:dyDescent="0.35">
      <c r="B13" s="1"/>
      <c r="C13" s="105" t="s">
        <v>5</v>
      </c>
      <c r="D13" s="41">
        <f>SUM(D14:D18)</f>
        <v>751383462</v>
      </c>
      <c r="E13" s="42"/>
      <c r="F13" s="68">
        <f t="shared" ref="F13:K13" si="0">SUM(F14:F18)</f>
        <v>28427733.300000001</v>
      </c>
      <c r="G13" s="68">
        <f t="shared" si="0"/>
        <v>29231875.509999998</v>
      </c>
      <c r="H13" s="87">
        <f t="shared" si="0"/>
        <v>29143117.260000002</v>
      </c>
      <c r="I13" s="86">
        <f t="shared" si="0"/>
        <v>27184472.240000002</v>
      </c>
      <c r="J13" s="86">
        <f t="shared" si="0"/>
        <v>52295774.299999997</v>
      </c>
      <c r="K13" s="86">
        <f t="shared" si="0"/>
        <v>32110690.479999997</v>
      </c>
      <c r="L13" s="86">
        <f>SUM(L14:L18)</f>
        <v>27994019.800000001</v>
      </c>
      <c r="M13" s="86">
        <f>SUM(M14:M18)</f>
        <v>27704349.240000002</v>
      </c>
      <c r="N13" s="86">
        <f>SUM(F13:M13)</f>
        <v>254092032.13000003</v>
      </c>
    </row>
    <row r="14" spans="1:14" ht="22.2" customHeight="1" x14ac:dyDescent="0.3">
      <c r="B14" s="1"/>
      <c r="C14" s="24" t="s">
        <v>6</v>
      </c>
      <c r="D14" s="34">
        <v>528081054</v>
      </c>
      <c r="E14" s="34"/>
      <c r="F14" s="104">
        <v>24427560.23</v>
      </c>
      <c r="G14" s="104">
        <v>24800810.079999998</v>
      </c>
      <c r="H14" s="104">
        <v>25228513.390000001</v>
      </c>
      <c r="I14" s="104">
        <v>23248144.890000001</v>
      </c>
      <c r="J14" s="104">
        <v>24657493.899999999</v>
      </c>
      <c r="K14" s="104">
        <v>23616447.899999999</v>
      </c>
      <c r="L14" s="104">
        <v>24088311.25</v>
      </c>
      <c r="M14" s="104">
        <v>23796273.920000002</v>
      </c>
      <c r="N14" s="79">
        <f>SUM(F14:M14)</f>
        <v>193863555.56</v>
      </c>
    </row>
    <row r="15" spans="1:14" ht="26.4" customHeight="1" x14ac:dyDescent="0.3">
      <c r="B15" s="1"/>
      <c r="C15" s="4" t="s">
        <v>7</v>
      </c>
      <c r="D15" s="5">
        <v>152328756</v>
      </c>
      <c r="E15" s="5"/>
      <c r="F15" s="102">
        <v>335000</v>
      </c>
      <c r="G15" s="102">
        <v>715655.57</v>
      </c>
      <c r="H15" s="102">
        <v>285000</v>
      </c>
      <c r="I15" s="103">
        <v>285000</v>
      </c>
      <c r="J15" s="103">
        <v>24062901.600000001</v>
      </c>
      <c r="K15" s="103">
        <v>4948251.16</v>
      </c>
      <c r="L15" s="107">
        <v>382500</v>
      </c>
      <c r="M15" s="107">
        <v>335000</v>
      </c>
      <c r="N15" s="79">
        <f>SUM(F15:M15)</f>
        <v>31349308.330000002</v>
      </c>
    </row>
    <row r="16" spans="1:14" ht="27.6" x14ac:dyDescent="0.3">
      <c r="B16" s="1"/>
      <c r="C16" s="4" t="s">
        <v>8</v>
      </c>
      <c r="D16" s="3">
        <v>0</v>
      </c>
      <c r="E16" s="3"/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4">
        <v>0</v>
      </c>
      <c r="M16" s="104">
        <v>0</v>
      </c>
      <c r="N16" s="79">
        <f>SUM(F16:M16)</f>
        <v>0</v>
      </c>
    </row>
    <row r="17" spans="2:16" ht="27.6" x14ac:dyDescent="0.3">
      <c r="B17" s="1"/>
      <c r="C17" s="4" t="s">
        <v>9</v>
      </c>
      <c r="D17" s="6">
        <v>0</v>
      </c>
      <c r="E17" s="91"/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108">
        <v>0</v>
      </c>
      <c r="M17" s="108">
        <v>0</v>
      </c>
      <c r="N17" s="79">
        <f>SUM(F17:M17)</f>
        <v>0</v>
      </c>
    </row>
    <row r="18" spans="2:16" ht="28.2" thickBot="1" x14ac:dyDescent="0.35">
      <c r="B18" s="1"/>
      <c r="C18" s="31" t="s">
        <v>10</v>
      </c>
      <c r="D18" s="32">
        <v>70973652</v>
      </c>
      <c r="E18" s="32"/>
      <c r="F18" s="121">
        <v>3665173.07</v>
      </c>
      <c r="G18" s="121">
        <v>3715409.86</v>
      </c>
      <c r="H18" s="121">
        <v>3629603.87</v>
      </c>
      <c r="I18" s="121">
        <v>3651327.35</v>
      </c>
      <c r="J18" s="121">
        <v>3575378.8</v>
      </c>
      <c r="K18" s="121">
        <v>3545991.42</v>
      </c>
      <c r="L18" s="122">
        <v>3523208.55</v>
      </c>
      <c r="M18" s="122">
        <v>3573075.32</v>
      </c>
      <c r="N18" s="123">
        <f>SUM(F18:M18)</f>
        <v>28879168.239999998</v>
      </c>
    </row>
    <row r="19" spans="2:16" ht="28.2" thickBot="1" x14ac:dyDescent="0.35">
      <c r="B19" s="1"/>
      <c r="C19" s="124" t="s">
        <v>11</v>
      </c>
      <c r="D19" s="125">
        <f>D20+D21+D22+D23+D24+D25+D26+D27+D28</f>
        <v>253850377</v>
      </c>
      <c r="E19" s="39"/>
      <c r="F19" s="68">
        <f t="shared" ref="F19:K19" si="1">SUM(F20:F28)</f>
        <v>7694458.0999999996</v>
      </c>
      <c r="G19" s="68">
        <f t="shared" si="1"/>
        <v>10551193.109999999</v>
      </c>
      <c r="H19" s="87">
        <f t="shared" si="1"/>
        <v>12542616.490000002</v>
      </c>
      <c r="I19" s="87">
        <f t="shared" si="1"/>
        <v>33286787.689999998</v>
      </c>
      <c r="J19" s="87">
        <f t="shared" si="1"/>
        <v>17794094.23</v>
      </c>
      <c r="K19" s="86">
        <f t="shared" si="1"/>
        <v>31339523.73</v>
      </c>
      <c r="L19" s="86">
        <f>SUM(L20:L28)</f>
        <v>27679491.190000001</v>
      </c>
      <c r="M19" s="86">
        <f>SUM(M20:M28)</f>
        <v>24676874.060000002</v>
      </c>
      <c r="N19" s="86">
        <f>SUM(N14:N18)</f>
        <v>254092032.13000003</v>
      </c>
    </row>
    <row r="20" spans="2:16" x14ac:dyDescent="0.3">
      <c r="B20" s="1"/>
      <c r="C20" s="24" t="s">
        <v>12</v>
      </c>
      <c r="D20" s="34">
        <v>34025000</v>
      </c>
      <c r="E20" s="35"/>
      <c r="F20" s="69">
        <v>2826403.15</v>
      </c>
      <c r="G20" s="69">
        <v>2630312.92</v>
      </c>
      <c r="H20" s="69">
        <v>2618233.7999999998</v>
      </c>
      <c r="I20" s="69">
        <v>3029514.94</v>
      </c>
      <c r="J20" s="69">
        <v>3113988.6</v>
      </c>
      <c r="K20" s="69">
        <v>3442379.14</v>
      </c>
      <c r="L20" s="69">
        <v>2834500.56</v>
      </c>
      <c r="M20" s="69">
        <v>3501277.54</v>
      </c>
      <c r="N20" s="79">
        <f>SUM(F20:M20)</f>
        <v>23996610.649999999</v>
      </c>
    </row>
    <row r="21" spans="2:16" ht="27.6" x14ac:dyDescent="0.3">
      <c r="B21" s="1"/>
      <c r="C21" s="4" t="s">
        <v>13</v>
      </c>
      <c r="D21" s="5">
        <v>27099000</v>
      </c>
      <c r="E21" s="25"/>
      <c r="F21" s="70">
        <v>0</v>
      </c>
      <c r="G21" s="70">
        <v>34220</v>
      </c>
      <c r="H21" s="70">
        <v>487576.5</v>
      </c>
      <c r="I21" s="69">
        <v>2060025.4</v>
      </c>
      <c r="J21" s="69">
        <v>1699840.13</v>
      </c>
      <c r="K21" s="69">
        <v>9704302.5999999996</v>
      </c>
      <c r="L21" s="69">
        <v>4958661.22</v>
      </c>
      <c r="M21" s="69">
        <v>4952724.9000000004</v>
      </c>
      <c r="N21" s="79">
        <f>SUM(F21:M21)</f>
        <v>23897350.75</v>
      </c>
    </row>
    <row r="22" spans="2:16" x14ac:dyDescent="0.3">
      <c r="B22" s="1"/>
      <c r="C22" s="4" t="s">
        <v>14</v>
      </c>
      <c r="D22" s="5">
        <v>8120000</v>
      </c>
      <c r="E22" s="25"/>
      <c r="F22" s="70">
        <v>347365.5</v>
      </c>
      <c r="G22" s="70">
        <v>214524.78</v>
      </c>
      <c r="H22" s="70">
        <v>1801723.75</v>
      </c>
      <c r="I22" s="69">
        <v>250276.9</v>
      </c>
      <c r="J22" s="69">
        <v>954832.43</v>
      </c>
      <c r="K22" s="69">
        <v>808416.08</v>
      </c>
      <c r="L22" s="69">
        <v>38985.870000000003</v>
      </c>
      <c r="M22" s="69">
        <v>164803.15</v>
      </c>
      <c r="N22" s="79">
        <f>SUM(F22:M22)</f>
        <v>4580928.4600000009</v>
      </c>
    </row>
    <row r="23" spans="2:16" ht="27.6" x14ac:dyDescent="0.3">
      <c r="B23" s="1"/>
      <c r="C23" s="4" t="s">
        <v>15</v>
      </c>
      <c r="D23" s="5">
        <v>2380779</v>
      </c>
      <c r="E23" s="25"/>
      <c r="F23" s="70">
        <v>284808.49</v>
      </c>
      <c r="G23" s="70">
        <v>65309.760000000002</v>
      </c>
      <c r="H23" s="70">
        <v>216706.83</v>
      </c>
      <c r="I23" s="69">
        <v>410750.53</v>
      </c>
      <c r="J23" s="69">
        <v>436203.79</v>
      </c>
      <c r="K23" s="69">
        <v>154865.28</v>
      </c>
      <c r="L23" s="69">
        <v>520934.56</v>
      </c>
      <c r="M23" s="69">
        <v>41225</v>
      </c>
      <c r="N23" s="79">
        <f>SUM(F23:M23)</f>
        <v>2130804.2400000002</v>
      </c>
    </row>
    <row r="24" spans="2:16" x14ac:dyDescent="0.3">
      <c r="B24" s="1"/>
      <c r="C24" s="4" t="s">
        <v>16</v>
      </c>
      <c r="D24" s="5">
        <v>93140472</v>
      </c>
      <c r="E24" s="25"/>
      <c r="F24" s="70">
        <v>4201563.34</v>
      </c>
      <c r="G24" s="70">
        <v>6313124.2000000002</v>
      </c>
      <c r="H24" s="70">
        <v>5313247.33</v>
      </c>
      <c r="I24" s="69">
        <v>9208936.4499999993</v>
      </c>
      <c r="J24" s="69">
        <v>7587044.7300000004</v>
      </c>
      <c r="K24" s="69">
        <v>5959376.6799999997</v>
      </c>
      <c r="L24" s="69">
        <v>13051665.300000001</v>
      </c>
      <c r="M24" s="69">
        <v>7375388.4100000001</v>
      </c>
      <c r="N24" s="79">
        <f>SUM(F24:M24)</f>
        <v>59010346.439999998</v>
      </c>
    </row>
    <row r="25" spans="2:16" x14ac:dyDescent="0.3">
      <c r="B25" s="1"/>
      <c r="C25" s="4" t="s">
        <v>17</v>
      </c>
      <c r="D25" s="5">
        <v>8630000</v>
      </c>
      <c r="E25" s="25"/>
      <c r="F25" s="70">
        <v>2676.8</v>
      </c>
      <c r="G25" s="70">
        <v>441816.75</v>
      </c>
      <c r="H25" s="70">
        <v>4967.3999999999996</v>
      </c>
      <c r="I25" s="69">
        <v>7693438.6900000004</v>
      </c>
      <c r="J25" s="69">
        <v>273077.74</v>
      </c>
      <c r="K25" s="69">
        <v>239074.87</v>
      </c>
      <c r="L25" s="69">
        <v>242808.89</v>
      </c>
      <c r="M25" s="69">
        <v>242549.48</v>
      </c>
      <c r="N25" s="79">
        <f>SUM(F25:M25)</f>
        <v>9140410.620000001</v>
      </c>
    </row>
    <row r="26" spans="2:16" ht="55.2" x14ac:dyDescent="0.3">
      <c r="B26" s="1"/>
      <c r="C26" s="4" t="s">
        <v>18</v>
      </c>
      <c r="D26" s="5">
        <v>16410000</v>
      </c>
      <c r="E26" s="25"/>
      <c r="F26" s="70">
        <v>14502</v>
      </c>
      <c r="G26" s="70">
        <v>386297.12</v>
      </c>
      <c r="H26" s="70">
        <v>292056.32000000001</v>
      </c>
      <c r="I26" s="69">
        <v>467546.03</v>
      </c>
      <c r="J26" s="69">
        <v>147236.74</v>
      </c>
      <c r="K26" s="69">
        <v>1093572.4099999999</v>
      </c>
      <c r="L26" s="69">
        <v>1224089.92</v>
      </c>
      <c r="M26" s="69">
        <v>4776772.16</v>
      </c>
      <c r="N26" s="79">
        <f>SUM(F26:M26)</f>
        <v>8402072.6999999993</v>
      </c>
    </row>
    <row r="27" spans="2:16" ht="41.4" x14ac:dyDescent="0.3">
      <c r="B27" s="1"/>
      <c r="C27" s="4" t="s">
        <v>19</v>
      </c>
      <c r="D27" s="5">
        <v>30054126</v>
      </c>
      <c r="E27" s="25"/>
      <c r="F27" s="70">
        <v>17138.82</v>
      </c>
      <c r="G27" s="70">
        <v>173400</v>
      </c>
      <c r="H27" s="70">
        <v>641752.59</v>
      </c>
      <c r="I27" s="69">
        <v>7725652.2400000002</v>
      </c>
      <c r="J27" s="69">
        <v>1248864</v>
      </c>
      <c r="K27" s="69">
        <v>6722622.4699999997</v>
      </c>
      <c r="L27" s="69">
        <v>499709.82</v>
      </c>
      <c r="M27" s="69">
        <v>947480</v>
      </c>
      <c r="N27" s="79">
        <f>SUM(F27:M27)</f>
        <v>17976619.940000001</v>
      </c>
      <c r="P27" s="84"/>
    </row>
    <row r="28" spans="2:16" ht="28.2" thickBot="1" x14ac:dyDescent="0.35">
      <c r="B28" s="1"/>
      <c r="C28" s="31" t="s">
        <v>20</v>
      </c>
      <c r="D28" s="32">
        <v>33991000</v>
      </c>
      <c r="E28" s="33"/>
      <c r="F28" s="71">
        <v>0</v>
      </c>
      <c r="G28" s="71">
        <v>292187.58</v>
      </c>
      <c r="H28" s="71">
        <v>1166351.97</v>
      </c>
      <c r="I28" s="89">
        <v>2440646.5099999998</v>
      </c>
      <c r="J28" s="69">
        <v>2333006.0699999998</v>
      </c>
      <c r="K28" s="69">
        <v>3214914.2</v>
      </c>
      <c r="L28" s="69">
        <v>4308135.05</v>
      </c>
      <c r="M28" s="69">
        <v>2674653.42</v>
      </c>
      <c r="N28" s="79">
        <f>SUM(F28:M28)</f>
        <v>16429894.799999999</v>
      </c>
    </row>
    <row r="29" spans="2:16" ht="28.2" thickBot="1" x14ac:dyDescent="0.35">
      <c r="B29" s="1"/>
      <c r="C29" s="36" t="s">
        <v>21</v>
      </c>
      <c r="D29" s="37">
        <f>SUM(D30:D38)</f>
        <v>52963140</v>
      </c>
      <c r="E29" s="38"/>
      <c r="F29" s="68">
        <f t="shared" ref="F29:K29" si="2">SUM(F30:F38)</f>
        <v>668000</v>
      </c>
      <c r="G29" s="68">
        <f t="shared" si="2"/>
        <v>2588750.81</v>
      </c>
      <c r="H29" s="87">
        <f t="shared" si="2"/>
        <v>2039424.35</v>
      </c>
      <c r="I29" s="87">
        <f t="shared" si="2"/>
        <v>3185575.5</v>
      </c>
      <c r="J29" s="86">
        <f t="shared" si="2"/>
        <v>6342466.3300000001</v>
      </c>
      <c r="K29" s="86">
        <f t="shared" si="2"/>
        <v>4082081.7399999998</v>
      </c>
      <c r="L29" s="86">
        <f>SUM(L30:L38)</f>
        <v>4019412.78</v>
      </c>
      <c r="M29" s="86">
        <f>SUM(M30:M38)</f>
        <v>8724073.3999999985</v>
      </c>
      <c r="N29" s="86">
        <f>SUM(F29:M29)</f>
        <v>31649784.91</v>
      </c>
    </row>
    <row r="30" spans="2:16" ht="27.6" x14ac:dyDescent="0.3">
      <c r="B30" s="1"/>
      <c r="C30" s="24" t="s">
        <v>22</v>
      </c>
      <c r="D30" s="34">
        <v>8920310</v>
      </c>
      <c r="E30" s="35"/>
      <c r="F30" s="69">
        <v>0</v>
      </c>
      <c r="G30" s="69">
        <v>573339.16</v>
      </c>
      <c r="H30" s="69">
        <v>497817.78</v>
      </c>
      <c r="I30" s="69">
        <v>748336.77</v>
      </c>
      <c r="J30" s="69">
        <v>808289.94</v>
      </c>
      <c r="K30" s="69">
        <v>988977.54</v>
      </c>
      <c r="L30" s="69">
        <v>878871.63</v>
      </c>
      <c r="M30" s="69">
        <v>1594868.83</v>
      </c>
      <c r="N30" s="79">
        <f>SUM(F30:M30)</f>
        <v>6090501.6500000004</v>
      </c>
    </row>
    <row r="31" spans="2:16" x14ac:dyDescent="0.3">
      <c r="B31" s="1"/>
      <c r="C31" s="4" t="s">
        <v>23</v>
      </c>
      <c r="D31" s="5">
        <v>4089034</v>
      </c>
      <c r="E31" s="25"/>
      <c r="F31" s="70">
        <v>0</v>
      </c>
      <c r="G31" s="70">
        <v>225117.51</v>
      </c>
      <c r="H31" s="70">
        <v>193398.89</v>
      </c>
      <c r="I31" s="69">
        <v>150491.35</v>
      </c>
      <c r="J31" s="69">
        <v>641.66999999999996</v>
      </c>
      <c r="K31" s="69">
        <v>180687.19</v>
      </c>
      <c r="L31" s="69">
        <v>690170.29</v>
      </c>
      <c r="M31" s="69">
        <v>1314385.6100000001</v>
      </c>
      <c r="N31" s="79">
        <f>SUM(F31:M31)</f>
        <v>2754892.5100000002</v>
      </c>
    </row>
    <row r="32" spans="2:16" ht="27.6" x14ac:dyDescent="0.3">
      <c r="B32" s="1"/>
      <c r="C32" s="4" t="s">
        <v>24</v>
      </c>
      <c r="D32" s="5">
        <v>3477500</v>
      </c>
      <c r="E32" s="25"/>
      <c r="F32" s="70">
        <v>0</v>
      </c>
      <c r="G32" s="70">
        <v>54929</v>
      </c>
      <c r="H32" s="70">
        <v>102000</v>
      </c>
      <c r="I32" s="69">
        <v>261151.7</v>
      </c>
      <c r="J32" s="69">
        <v>129071.7</v>
      </c>
      <c r="K32" s="69">
        <v>129433.48</v>
      </c>
      <c r="L32" s="69">
        <v>433744.73</v>
      </c>
      <c r="M32" s="69">
        <v>224433.19</v>
      </c>
      <c r="N32" s="79">
        <f>SUM(F32:M32)</f>
        <v>1334763.7999999998</v>
      </c>
    </row>
    <row r="33" spans="2:14" ht="27.6" x14ac:dyDescent="0.3">
      <c r="B33" s="1"/>
      <c r="C33" s="4" t="s">
        <v>25</v>
      </c>
      <c r="D33" s="5">
        <v>525000</v>
      </c>
      <c r="E33" s="25"/>
      <c r="F33" s="70">
        <v>0</v>
      </c>
      <c r="G33" s="70">
        <v>0</v>
      </c>
      <c r="H33" s="70">
        <v>1134.75</v>
      </c>
      <c r="I33" s="69">
        <v>0</v>
      </c>
      <c r="J33" s="69">
        <v>17271.349999999999</v>
      </c>
      <c r="K33" s="69">
        <v>22622.03</v>
      </c>
      <c r="L33" s="69">
        <v>122341.42</v>
      </c>
      <c r="M33" s="69">
        <v>42510.36</v>
      </c>
      <c r="N33" s="79">
        <f>SUM(F33:M33)</f>
        <v>205879.90999999997</v>
      </c>
    </row>
    <row r="34" spans="2:14" ht="27.6" x14ac:dyDescent="0.3">
      <c r="B34" s="1"/>
      <c r="C34" s="4" t="s">
        <v>26</v>
      </c>
      <c r="D34" s="5">
        <v>1675000</v>
      </c>
      <c r="E34" s="25"/>
      <c r="F34" s="70">
        <v>0</v>
      </c>
      <c r="G34" s="70">
        <v>0</v>
      </c>
      <c r="H34" s="70">
        <v>0</v>
      </c>
      <c r="I34" s="69">
        <v>137373.95000000001</v>
      </c>
      <c r="J34" s="69">
        <v>940788.67</v>
      </c>
      <c r="K34" s="69">
        <v>11381.22</v>
      </c>
      <c r="L34" s="69">
        <v>56375.01</v>
      </c>
      <c r="M34" s="69">
        <v>534894</v>
      </c>
      <c r="N34" s="79">
        <f>SUM(F34:M34)</f>
        <v>1680812.85</v>
      </c>
    </row>
    <row r="35" spans="2:14" ht="41.4" x14ac:dyDescent="0.3">
      <c r="B35" s="1"/>
      <c r="C35" s="4" t="s">
        <v>27</v>
      </c>
      <c r="D35" s="5">
        <v>630000</v>
      </c>
      <c r="E35" s="25"/>
      <c r="F35" s="70">
        <v>0</v>
      </c>
      <c r="G35" s="70">
        <v>0</v>
      </c>
      <c r="H35" s="70">
        <v>19409.53</v>
      </c>
      <c r="I35" s="69">
        <v>883.82</v>
      </c>
      <c r="J35" s="69">
        <v>13105.99</v>
      </c>
      <c r="K35" s="69">
        <v>19031.28</v>
      </c>
      <c r="L35" s="69">
        <v>1937.68</v>
      </c>
      <c r="M35" s="69">
        <v>28661.82</v>
      </c>
      <c r="N35" s="79">
        <f>SUM(F35:M35)</f>
        <v>83030.12</v>
      </c>
    </row>
    <row r="36" spans="2:14" ht="41.4" x14ac:dyDescent="0.3">
      <c r="B36" s="1"/>
      <c r="C36" s="4" t="s">
        <v>28</v>
      </c>
      <c r="D36" s="5">
        <v>17657000</v>
      </c>
      <c r="E36" s="25"/>
      <c r="F36" s="70">
        <v>668000</v>
      </c>
      <c r="G36" s="70">
        <v>1268000</v>
      </c>
      <c r="H36" s="70">
        <v>730654.5</v>
      </c>
      <c r="I36" s="69">
        <v>776752.7</v>
      </c>
      <c r="J36" s="69">
        <v>2211017.7599999998</v>
      </c>
      <c r="K36" s="69">
        <v>1709752.89</v>
      </c>
      <c r="L36" s="69">
        <v>775356.19</v>
      </c>
      <c r="M36" s="69">
        <v>1407055.13</v>
      </c>
      <c r="N36" s="79">
        <f>SUM(F36:M36)</f>
        <v>9546589.1699999981</v>
      </c>
    </row>
    <row r="37" spans="2:14" ht="55.2" x14ac:dyDescent="0.3">
      <c r="B37" s="1"/>
      <c r="C37" s="4" t="s">
        <v>29</v>
      </c>
      <c r="D37" s="15">
        <v>0</v>
      </c>
      <c r="E37" s="27"/>
      <c r="F37" s="70">
        <v>0</v>
      </c>
      <c r="G37" s="70">
        <v>0</v>
      </c>
      <c r="H37" s="70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79">
        <f>SUM(F37:M37)</f>
        <v>0</v>
      </c>
    </row>
    <row r="38" spans="2:14" ht="28.2" thickBot="1" x14ac:dyDescent="0.35">
      <c r="B38" s="1"/>
      <c r="C38" s="31" t="s">
        <v>30</v>
      </c>
      <c r="D38" s="32">
        <v>15989296</v>
      </c>
      <c r="E38" s="33"/>
      <c r="F38" s="71">
        <v>0</v>
      </c>
      <c r="G38" s="71">
        <v>467365.14</v>
      </c>
      <c r="H38" s="71">
        <v>495008.9</v>
      </c>
      <c r="I38" s="89">
        <v>1110585.21</v>
      </c>
      <c r="J38" s="89">
        <v>2222279.25</v>
      </c>
      <c r="K38" s="89">
        <v>1020196.11</v>
      </c>
      <c r="L38" s="89">
        <v>1060615.83</v>
      </c>
      <c r="M38" s="89">
        <v>3577264.46</v>
      </c>
      <c r="N38" s="79">
        <f>SUM(F38:M38)</f>
        <v>9953314.9000000004</v>
      </c>
    </row>
    <row r="39" spans="2:14" ht="28.2" thickBot="1" x14ac:dyDescent="0.35">
      <c r="B39" s="1"/>
      <c r="C39" s="36" t="s">
        <v>31</v>
      </c>
      <c r="D39" s="37">
        <f>SUM(D40:D46)</f>
        <v>92649209</v>
      </c>
      <c r="E39" s="39"/>
      <c r="F39" s="68">
        <f t="shared" ref="F39:K39" si="3">SUM(F40:F46)</f>
        <v>18560874.25</v>
      </c>
      <c r="G39" s="68">
        <f t="shared" si="3"/>
        <v>30303001.550000001</v>
      </c>
      <c r="H39" s="87">
        <f t="shared" si="3"/>
        <v>37239302.43</v>
      </c>
      <c r="I39" s="86">
        <f t="shared" si="3"/>
        <v>26284546.899999999</v>
      </c>
      <c r="J39" s="86">
        <f t="shared" si="3"/>
        <v>41936894.539999999</v>
      </c>
      <c r="K39" s="86">
        <f t="shared" si="3"/>
        <v>25915797.550000001</v>
      </c>
      <c r="L39" s="86">
        <f>SUM(L40:L46)</f>
        <v>29650488.580000002</v>
      </c>
      <c r="M39" s="86">
        <f>SUM(M40:M46)</f>
        <v>30249463.609999999</v>
      </c>
      <c r="N39" s="86">
        <f>SUM(F39:M39)</f>
        <v>240140369.41000003</v>
      </c>
    </row>
    <row r="40" spans="2:14" ht="27.6" x14ac:dyDescent="0.3">
      <c r="B40" s="1"/>
      <c r="C40" s="43" t="s">
        <v>32</v>
      </c>
      <c r="D40" s="34">
        <v>87492088</v>
      </c>
      <c r="E40" s="35"/>
      <c r="F40" s="69">
        <v>0</v>
      </c>
      <c r="G40" s="69">
        <v>9252846.3000000007</v>
      </c>
      <c r="H40" s="69">
        <v>11018169.93</v>
      </c>
      <c r="I40" s="69">
        <v>7723672.6500000004</v>
      </c>
      <c r="J40" s="69">
        <v>9599339.2899999991</v>
      </c>
      <c r="K40" s="69">
        <v>7354923.2999999998</v>
      </c>
      <c r="L40" s="69">
        <v>7041755.2999999998</v>
      </c>
      <c r="M40" s="69">
        <v>7804422.6100000003</v>
      </c>
      <c r="N40" s="79">
        <f>SUM(F40:M40)</f>
        <v>59795129.379999995</v>
      </c>
    </row>
    <row r="41" spans="2:14" ht="41.4" x14ac:dyDescent="0.3">
      <c r="B41" s="1"/>
      <c r="C41" s="7" t="s">
        <v>33</v>
      </c>
      <c r="D41" s="8">
        <v>0</v>
      </c>
      <c r="E41" s="26"/>
      <c r="F41" s="70">
        <v>0</v>
      </c>
      <c r="G41" s="70">
        <v>0</v>
      </c>
      <c r="H41" s="70">
        <v>0</v>
      </c>
      <c r="I41" s="70">
        <v>0</v>
      </c>
      <c r="J41" s="69">
        <v>0</v>
      </c>
      <c r="K41" s="69">
        <v>0</v>
      </c>
      <c r="L41" s="69">
        <v>0</v>
      </c>
      <c r="M41" s="69"/>
      <c r="N41" s="79">
        <f t="shared" ref="N41:N45" si="4">SUM(F41:L41)</f>
        <v>0</v>
      </c>
    </row>
    <row r="42" spans="2:14" ht="41.4" x14ac:dyDescent="0.3">
      <c r="B42" s="1"/>
      <c r="C42" s="7" t="s">
        <v>34</v>
      </c>
      <c r="D42" s="8">
        <v>0</v>
      </c>
      <c r="E42" s="26"/>
      <c r="F42" s="70">
        <v>0</v>
      </c>
      <c r="G42" s="70">
        <v>0</v>
      </c>
      <c r="H42" s="70">
        <v>0</v>
      </c>
      <c r="I42" s="70">
        <v>0</v>
      </c>
      <c r="J42" s="69">
        <v>0</v>
      </c>
      <c r="K42" s="69">
        <v>0</v>
      </c>
      <c r="L42" s="69">
        <v>0</v>
      </c>
      <c r="M42" s="69"/>
      <c r="N42" s="79">
        <f t="shared" si="4"/>
        <v>0</v>
      </c>
    </row>
    <row r="43" spans="2:14" ht="41.4" x14ac:dyDescent="0.3">
      <c r="B43" s="1"/>
      <c r="C43" s="7" t="s">
        <v>35</v>
      </c>
      <c r="D43" s="8">
        <v>0</v>
      </c>
      <c r="E43" s="26"/>
      <c r="F43" s="70">
        <v>0</v>
      </c>
      <c r="G43" s="70">
        <v>0</v>
      </c>
      <c r="H43" s="70">
        <v>0</v>
      </c>
      <c r="I43" s="70">
        <v>0</v>
      </c>
      <c r="J43" s="69">
        <v>0</v>
      </c>
      <c r="K43" s="69">
        <v>0</v>
      </c>
      <c r="L43" s="69">
        <v>0</v>
      </c>
      <c r="M43" s="69"/>
      <c r="N43" s="79">
        <f t="shared" si="4"/>
        <v>0</v>
      </c>
    </row>
    <row r="44" spans="2:14" ht="41.4" x14ac:dyDescent="0.3">
      <c r="B44" s="1"/>
      <c r="C44" s="7" t="s">
        <v>36</v>
      </c>
      <c r="D44" s="8">
        <v>0</v>
      </c>
      <c r="E44" s="26"/>
      <c r="F44" s="70">
        <v>0</v>
      </c>
      <c r="G44" s="70">
        <v>0</v>
      </c>
      <c r="H44" s="70"/>
      <c r="I44" s="70">
        <v>0</v>
      </c>
      <c r="J44" s="69">
        <v>0</v>
      </c>
      <c r="K44" s="69">
        <v>0</v>
      </c>
      <c r="L44" s="69">
        <v>0</v>
      </c>
      <c r="M44" s="69"/>
      <c r="N44" s="79">
        <f t="shared" si="4"/>
        <v>0</v>
      </c>
    </row>
    <row r="45" spans="2:14" ht="27.6" x14ac:dyDescent="0.3">
      <c r="B45" s="1"/>
      <c r="C45" s="7" t="s">
        <v>37</v>
      </c>
      <c r="D45" s="5">
        <v>2800000</v>
      </c>
      <c r="E45" s="25"/>
      <c r="F45" s="70">
        <v>0</v>
      </c>
      <c r="G45" s="70">
        <v>1897500</v>
      </c>
      <c r="H45" s="70">
        <v>592000</v>
      </c>
      <c r="I45" s="70">
        <v>0</v>
      </c>
      <c r="J45" s="69">
        <v>0</v>
      </c>
      <c r="K45" s="69">
        <v>0</v>
      </c>
      <c r="L45" s="69">
        <v>0</v>
      </c>
      <c r="M45" s="69">
        <v>0</v>
      </c>
      <c r="N45" s="79">
        <f>SUM(F45:M45)</f>
        <v>2489500</v>
      </c>
    </row>
    <row r="46" spans="2:14" ht="42" thickBot="1" x14ac:dyDescent="0.35">
      <c r="B46" s="1"/>
      <c r="C46" s="44" t="s">
        <v>38</v>
      </c>
      <c r="D46" s="32">
        <v>2357121</v>
      </c>
      <c r="E46" s="33"/>
      <c r="F46" s="71">
        <v>18560874.25</v>
      </c>
      <c r="G46" s="71">
        <v>19152655.25</v>
      </c>
      <c r="H46" s="71">
        <v>25629132.5</v>
      </c>
      <c r="I46" s="71">
        <v>18560874.25</v>
      </c>
      <c r="J46" s="89">
        <v>32337555.25</v>
      </c>
      <c r="K46" s="89">
        <v>18560874.25</v>
      </c>
      <c r="L46" s="89">
        <v>22608733.280000001</v>
      </c>
      <c r="M46" s="89">
        <v>22445041</v>
      </c>
      <c r="N46" s="79">
        <f>SUM(F46:M46)</f>
        <v>177855740.03</v>
      </c>
    </row>
    <row r="47" spans="2:14" ht="28.2" thickBot="1" x14ac:dyDescent="0.35">
      <c r="B47" s="1"/>
      <c r="C47" s="36" t="s">
        <v>39</v>
      </c>
      <c r="D47" s="37">
        <f>SUM(D48:D54)</f>
        <v>26000000</v>
      </c>
      <c r="E47" s="47"/>
      <c r="F47" s="42">
        <v>0</v>
      </c>
      <c r="G47" s="42">
        <f t="shared" ref="G47:L47" si="5">SUM(G48:G54)</f>
        <v>6500000</v>
      </c>
      <c r="H47" s="42">
        <f t="shared" si="5"/>
        <v>0</v>
      </c>
      <c r="I47" s="42">
        <f t="shared" si="5"/>
        <v>0</v>
      </c>
      <c r="J47" s="42">
        <f t="shared" si="5"/>
        <v>6500000</v>
      </c>
      <c r="K47" s="42">
        <f t="shared" si="5"/>
        <v>0</v>
      </c>
      <c r="L47" s="42">
        <f t="shared" si="5"/>
        <v>0</v>
      </c>
      <c r="M47" s="42">
        <f>SUM(M48:M54)</f>
        <v>6500000</v>
      </c>
      <c r="N47" s="66">
        <f>SUM(F47:M47)</f>
        <v>19500000</v>
      </c>
    </row>
    <row r="48" spans="2:14" ht="27.6" x14ac:dyDescent="0.3">
      <c r="B48" s="1"/>
      <c r="C48" s="43" t="s">
        <v>40</v>
      </c>
      <c r="D48" s="45">
        <v>0</v>
      </c>
      <c r="E48" s="46"/>
      <c r="F48" s="69">
        <v>0</v>
      </c>
      <c r="G48" s="69"/>
      <c r="H48" s="69">
        <v>0</v>
      </c>
      <c r="I48" s="69">
        <v>0</v>
      </c>
      <c r="J48" s="69">
        <v>0</v>
      </c>
      <c r="K48" s="69">
        <v>0</v>
      </c>
      <c r="L48" s="69">
        <v>0</v>
      </c>
      <c r="M48" s="69"/>
      <c r="N48" s="79">
        <f t="shared" ref="N48:N54" si="6">SUM(F48:G48)</f>
        <v>0</v>
      </c>
    </row>
    <row r="49" spans="2:14" ht="41.4" x14ac:dyDescent="0.3">
      <c r="B49" s="1"/>
      <c r="C49" s="7" t="s">
        <v>41</v>
      </c>
      <c r="D49" s="8">
        <v>0</v>
      </c>
      <c r="E49" s="28"/>
      <c r="F49" s="70">
        <v>0</v>
      </c>
      <c r="G49" s="70"/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/>
      <c r="N49" s="77">
        <f t="shared" si="6"/>
        <v>0</v>
      </c>
    </row>
    <row r="50" spans="2:14" ht="41.4" x14ac:dyDescent="0.3">
      <c r="B50" s="1"/>
      <c r="C50" s="7" t="s">
        <v>42</v>
      </c>
      <c r="D50" s="8">
        <v>0</v>
      </c>
      <c r="E50" s="28"/>
      <c r="F50" s="70">
        <v>0</v>
      </c>
      <c r="G50" s="70"/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/>
      <c r="N50" s="77">
        <f t="shared" si="6"/>
        <v>0</v>
      </c>
    </row>
    <row r="51" spans="2:14" ht="41.4" x14ac:dyDescent="0.3">
      <c r="B51" s="1"/>
      <c r="C51" s="7" t="s">
        <v>43</v>
      </c>
      <c r="D51" s="9">
        <v>26000000</v>
      </c>
      <c r="E51" s="29"/>
      <c r="F51" s="70">
        <v>0</v>
      </c>
      <c r="G51" s="70">
        <v>6500000</v>
      </c>
      <c r="H51" s="70">
        <v>0</v>
      </c>
      <c r="I51" s="70">
        <v>0</v>
      </c>
      <c r="J51" s="70">
        <v>6500000</v>
      </c>
      <c r="K51" s="70">
        <v>0</v>
      </c>
      <c r="L51" s="70">
        <v>0</v>
      </c>
      <c r="M51" s="70">
        <v>6500000</v>
      </c>
      <c r="N51" s="77">
        <f t="shared" si="6"/>
        <v>6500000</v>
      </c>
    </row>
    <row r="52" spans="2:14" ht="41.4" x14ac:dyDescent="0.3">
      <c r="B52" s="1"/>
      <c r="C52" s="7" t="s">
        <v>44</v>
      </c>
      <c r="D52" s="8">
        <v>0</v>
      </c>
      <c r="E52" s="28"/>
      <c r="F52" s="70">
        <v>0</v>
      </c>
      <c r="G52" s="70"/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/>
      <c r="N52" s="77">
        <f t="shared" si="6"/>
        <v>0</v>
      </c>
    </row>
    <row r="53" spans="2:14" ht="27.6" x14ac:dyDescent="0.3">
      <c r="B53" s="1"/>
      <c r="C53" s="7" t="s">
        <v>45</v>
      </c>
      <c r="D53" s="8">
        <v>0</v>
      </c>
      <c r="E53" s="28"/>
      <c r="F53" s="70">
        <v>0</v>
      </c>
      <c r="G53" s="70"/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/>
      <c r="N53" s="77">
        <f t="shared" si="6"/>
        <v>0</v>
      </c>
    </row>
    <row r="54" spans="2:14" ht="41.4" x14ac:dyDescent="0.3">
      <c r="B54" s="1"/>
      <c r="C54" s="44" t="s">
        <v>46</v>
      </c>
      <c r="D54" s="48">
        <v>0</v>
      </c>
      <c r="E54" s="49"/>
      <c r="F54" s="71">
        <v>0</v>
      </c>
      <c r="G54" s="71"/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/>
      <c r="N54" s="78">
        <f t="shared" si="6"/>
        <v>0</v>
      </c>
    </row>
    <row r="55" spans="2:14" ht="27.6" x14ac:dyDescent="0.3">
      <c r="B55" s="1"/>
      <c r="C55" s="93" t="s">
        <v>47</v>
      </c>
      <c r="D55" s="94">
        <f>D56+D57+D58+D59+D60+D61+D62+D63+D64</f>
        <v>6960466</v>
      </c>
      <c r="E55" s="95"/>
      <c r="F55" s="92">
        <v>0</v>
      </c>
      <c r="G55" s="92">
        <f t="shared" ref="G55:K55" si="7">SUM(G56:G64)</f>
        <v>3400587.51</v>
      </c>
      <c r="H55" s="92">
        <f t="shared" si="7"/>
        <v>1358263.04</v>
      </c>
      <c r="I55" s="92">
        <f t="shared" si="7"/>
        <v>2815465.45</v>
      </c>
      <c r="J55" s="92">
        <f t="shared" si="7"/>
        <v>685304.47</v>
      </c>
      <c r="K55" s="92">
        <f t="shared" si="7"/>
        <v>2127497.08</v>
      </c>
      <c r="L55" s="92">
        <f>SUM(L56:L64)</f>
        <v>641595.79</v>
      </c>
      <c r="M55" s="92">
        <f>SUM(M56:M64)</f>
        <v>327463.33</v>
      </c>
      <c r="N55" s="92">
        <f>SUM(G55:M55)</f>
        <v>11356176.67</v>
      </c>
    </row>
    <row r="56" spans="2:14" ht="22.2" customHeight="1" x14ac:dyDescent="0.3">
      <c r="B56" s="1"/>
      <c r="C56" s="43" t="s">
        <v>48</v>
      </c>
      <c r="D56" s="34">
        <v>3883466</v>
      </c>
      <c r="E56" s="35"/>
      <c r="F56" s="69">
        <v>0</v>
      </c>
      <c r="G56" s="69">
        <v>3400587.51</v>
      </c>
      <c r="H56" s="69">
        <v>433652.8</v>
      </c>
      <c r="I56" s="69">
        <v>1971073.21</v>
      </c>
      <c r="J56" s="69">
        <v>685304.47</v>
      </c>
      <c r="K56" s="69">
        <v>1141698.1000000001</v>
      </c>
      <c r="L56" s="69">
        <v>390689.33</v>
      </c>
      <c r="M56" s="69">
        <v>286163.33</v>
      </c>
      <c r="N56" s="79">
        <f>SUM(F56:M56)</f>
        <v>8309168.75</v>
      </c>
    </row>
    <row r="57" spans="2:14" ht="27.6" x14ac:dyDescent="0.3">
      <c r="B57" s="1"/>
      <c r="C57" s="7" t="s">
        <v>49</v>
      </c>
      <c r="D57" s="5">
        <v>850000</v>
      </c>
      <c r="E57" s="25"/>
      <c r="F57" s="70">
        <v>0</v>
      </c>
      <c r="G57" s="70">
        <v>0</v>
      </c>
      <c r="H57" s="70">
        <v>0</v>
      </c>
      <c r="I57" s="70">
        <v>0</v>
      </c>
      <c r="J57" s="69">
        <v>0</v>
      </c>
      <c r="K57" s="69">
        <v>0</v>
      </c>
      <c r="L57" s="69">
        <v>129984.28</v>
      </c>
      <c r="M57" s="69">
        <v>0</v>
      </c>
      <c r="N57" s="79">
        <f>SUM(F57:M57)</f>
        <v>129984.28</v>
      </c>
    </row>
    <row r="58" spans="2:14" ht="27.6" x14ac:dyDescent="0.3">
      <c r="B58" s="1"/>
      <c r="C58" s="7" t="s">
        <v>50</v>
      </c>
      <c r="D58" s="8">
        <v>0</v>
      </c>
      <c r="E58" s="26"/>
      <c r="F58" s="70">
        <v>0</v>
      </c>
      <c r="G58" s="70">
        <v>0</v>
      </c>
      <c r="H58" s="70">
        <v>0</v>
      </c>
      <c r="I58" s="70">
        <v>0</v>
      </c>
      <c r="J58" s="69">
        <v>0</v>
      </c>
      <c r="K58" s="69">
        <v>0</v>
      </c>
      <c r="L58" s="69">
        <v>0</v>
      </c>
      <c r="M58" s="69">
        <v>0</v>
      </c>
      <c r="N58" s="79">
        <f>SUM(F58:M58)</f>
        <v>0</v>
      </c>
    </row>
    <row r="59" spans="2:14" ht="41.4" x14ac:dyDescent="0.3">
      <c r="B59" s="1"/>
      <c r="C59" s="7" t="s">
        <v>51</v>
      </c>
      <c r="D59" s="5">
        <v>0</v>
      </c>
      <c r="E59" s="25"/>
      <c r="F59" s="70">
        <v>0</v>
      </c>
      <c r="G59" s="70"/>
      <c r="H59" s="70">
        <v>0</v>
      </c>
      <c r="I59" s="70">
        <v>0</v>
      </c>
      <c r="J59" s="69">
        <v>0</v>
      </c>
      <c r="K59" s="69">
        <v>0</v>
      </c>
      <c r="L59" s="69">
        <v>0</v>
      </c>
      <c r="M59" s="69">
        <v>0</v>
      </c>
      <c r="N59" s="79">
        <f>SUM(F59:M59)</f>
        <v>0</v>
      </c>
    </row>
    <row r="60" spans="2:14" ht="27.6" x14ac:dyDescent="0.3">
      <c r="B60" s="1"/>
      <c r="C60" s="7" t="s">
        <v>52</v>
      </c>
      <c r="D60" s="5">
        <v>1727000</v>
      </c>
      <c r="E60" s="25"/>
      <c r="F60" s="70">
        <v>0</v>
      </c>
      <c r="G60" s="70">
        <v>0</v>
      </c>
      <c r="H60" s="70">
        <v>924610.24</v>
      </c>
      <c r="I60" s="70">
        <v>131553.48000000001</v>
      </c>
      <c r="J60" s="69">
        <v>0</v>
      </c>
      <c r="K60" s="69">
        <v>985798.98</v>
      </c>
      <c r="L60" s="69">
        <v>0</v>
      </c>
      <c r="M60" s="69">
        <v>0</v>
      </c>
      <c r="N60" s="79">
        <f>SUM(F60:M60)</f>
        <v>2041962.7</v>
      </c>
    </row>
    <row r="61" spans="2:14" ht="27.6" x14ac:dyDescent="0.3">
      <c r="B61" s="1"/>
      <c r="C61" s="7" t="s">
        <v>53</v>
      </c>
      <c r="D61" s="5">
        <v>500000</v>
      </c>
      <c r="E61" s="25"/>
      <c r="F61" s="70">
        <v>0</v>
      </c>
      <c r="G61" s="70">
        <v>0</v>
      </c>
      <c r="H61" s="70"/>
      <c r="I61" s="70">
        <v>553538.76</v>
      </c>
      <c r="J61" s="69">
        <v>0</v>
      </c>
      <c r="K61" s="69">
        <v>0</v>
      </c>
      <c r="L61" s="69"/>
      <c r="M61" s="69">
        <v>0</v>
      </c>
      <c r="N61" s="79">
        <f>SUM(F61:M61)</f>
        <v>553538.76</v>
      </c>
    </row>
    <row r="62" spans="2:14" ht="27.6" x14ac:dyDescent="0.3">
      <c r="B62" s="1"/>
      <c r="C62" s="7" t="s">
        <v>54</v>
      </c>
      <c r="D62" s="8">
        <v>0</v>
      </c>
      <c r="E62" s="26"/>
      <c r="F62" s="70">
        <v>0</v>
      </c>
      <c r="G62" s="70"/>
      <c r="H62" s="70"/>
      <c r="I62" s="70"/>
      <c r="J62" s="69">
        <v>0</v>
      </c>
      <c r="K62" s="69">
        <v>0</v>
      </c>
      <c r="L62" s="69"/>
      <c r="M62" s="69">
        <v>0</v>
      </c>
      <c r="N62" s="79">
        <f t="shared" ref="N57:N64" si="8">SUM(F62:L62)</f>
        <v>0</v>
      </c>
    </row>
    <row r="63" spans="2:14" x14ac:dyDescent="0.3">
      <c r="B63" s="1"/>
      <c r="C63" s="7" t="s">
        <v>55</v>
      </c>
      <c r="D63" s="8">
        <v>0</v>
      </c>
      <c r="E63" s="26"/>
      <c r="F63" s="70">
        <v>0</v>
      </c>
      <c r="G63" s="70"/>
      <c r="H63" s="70"/>
      <c r="I63" s="70"/>
      <c r="J63" s="69">
        <v>0</v>
      </c>
      <c r="K63" s="69">
        <v>0</v>
      </c>
      <c r="L63" s="69"/>
      <c r="M63" s="69">
        <v>0</v>
      </c>
      <c r="N63" s="79">
        <f t="shared" si="8"/>
        <v>0</v>
      </c>
    </row>
    <row r="64" spans="2:14" ht="42" thickBot="1" x14ac:dyDescent="0.35">
      <c r="B64" s="1"/>
      <c r="C64" s="44" t="s">
        <v>56</v>
      </c>
      <c r="D64" s="48">
        <v>0</v>
      </c>
      <c r="E64" s="50"/>
      <c r="F64" s="71">
        <v>0</v>
      </c>
      <c r="G64" s="71"/>
      <c r="H64" s="71"/>
      <c r="I64" s="71">
        <v>159300</v>
      </c>
      <c r="J64" s="89">
        <v>0</v>
      </c>
      <c r="K64" s="89">
        <v>0</v>
      </c>
      <c r="L64" s="89">
        <v>120922.18</v>
      </c>
      <c r="M64" s="89">
        <v>41300</v>
      </c>
      <c r="N64" s="79">
        <f>SUM(F64:M64)</f>
        <v>321522.18</v>
      </c>
    </row>
    <row r="65" spans="2:15" ht="15" thickBot="1" x14ac:dyDescent="0.35">
      <c r="B65" s="1"/>
      <c r="C65" s="36" t="s">
        <v>57</v>
      </c>
      <c r="D65" s="37">
        <f>+D66</f>
        <v>176442537</v>
      </c>
      <c r="E65" s="39"/>
      <c r="F65" s="73">
        <f>SUM(F66:F69)</f>
        <v>873621.73</v>
      </c>
      <c r="G65" s="73">
        <f>SUM(G66:G69)</f>
        <v>636090.79</v>
      </c>
      <c r="H65" s="73">
        <f>SUM(H66:H76)</f>
        <v>0</v>
      </c>
      <c r="I65" s="73">
        <f>SUM(I66:I76)</f>
        <v>0</v>
      </c>
      <c r="J65" s="73">
        <f>SUM(J66:J76)</f>
        <v>842607.85</v>
      </c>
      <c r="K65" s="73">
        <f>SUM(K66:K69)</f>
        <v>6688134.6799999997</v>
      </c>
      <c r="L65" s="73">
        <f>SUM(L66:L69)</f>
        <v>0</v>
      </c>
      <c r="M65" s="73">
        <f>SUM(M66:M69)</f>
        <v>0</v>
      </c>
      <c r="N65" s="66">
        <f>SUM(F65:K65)</f>
        <v>9040455.0500000007</v>
      </c>
    </row>
    <row r="66" spans="2:15" ht="28.8" x14ac:dyDescent="0.3">
      <c r="B66" s="1"/>
      <c r="C66" s="51" t="s">
        <v>58</v>
      </c>
      <c r="D66" s="52">
        <v>176442537</v>
      </c>
      <c r="E66" s="53"/>
      <c r="F66" s="69">
        <v>873621.73</v>
      </c>
      <c r="G66" s="69">
        <v>636090.79</v>
      </c>
      <c r="H66" s="69">
        <v>0</v>
      </c>
      <c r="I66" s="69">
        <v>0</v>
      </c>
      <c r="J66" s="69">
        <v>842607.85</v>
      </c>
      <c r="K66" s="69">
        <v>6688134.6799999997</v>
      </c>
      <c r="L66" s="69">
        <v>0</v>
      </c>
      <c r="M66" s="69"/>
      <c r="N66" s="79">
        <f>SUM(F66:L66)</f>
        <v>9040455.0500000007</v>
      </c>
    </row>
    <row r="67" spans="2:15" x14ac:dyDescent="0.3">
      <c r="B67" s="1"/>
      <c r="C67" s="10" t="s">
        <v>59</v>
      </c>
      <c r="D67" s="11">
        <v>0</v>
      </c>
      <c r="E67" s="30"/>
      <c r="F67" s="74"/>
      <c r="G67" s="70"/>
      <c r="H67" s="70"/>
      <c r="I67" s="70">
        <v>0</v>
      </c>
      <c r="J67" s="70">
        <v>0</v>
      </c>
      <c r="K67" s="70">
        <v>0</v>
      </c>
      <c r="L67" s="70">
        <v>0</v>
      </c>
      <c r="M67" s="70"/>
      <c r="N67" s="77">
        <v>0</v>
      </c>
      <c r="O67">
        <v>0</v>
      </c>
    </row>
    <row r="68" spans="2:15" ht="28.8" x14ac:dyDescent="0.3">
      <c r="B68" s="1"/>
      <c r="C68" s="10" t="s">
        <v>60</v>
      </c>
      <c r="D68" s="11">
        <v>0</v>
      </c>
      <c r="E68" s="30"/>
      <c r="F68" s="74"/>
      <c r="G68" s="70"/>
      <c r="H68" s="70"/>
      <c r="I68" s="70"/>
      <c r="J68" s="70">
        <v>0</v>
      </c>
      <c r="K68" s="70">
        <v>0</v>
      </c>
      <c r="L68" s="70">
        <v>0</v>
      </c>
      <c r="M68" s="70"/>
      <c r="N68" s="77">
        <f t="shared" ref="N68:N76" si="9">SUM(F68:G68)</f>
        <v>0</v>
      </c>
    </row>
    <row r="69" spans="2:15" ht="58.2" thickBot="1" x14ac:dyDescent="0.35">
      <c r="B69" s="1"/>
      <c r="C69" s="54" t="s">
        <v>61</v>
      </c>
      <c r="D69" s="55">
        <v>0</v>
      </c>
      <c r="E69" s="56"/>
      <c r="F69" s="75"/>
      <c r="G69" s="71"/>
      <c r="H69" s="71"/>
      <c r="I69" s="71"/>
      <c r="J69" s="71">
        <v>0</v>
      </c>
      <c r="K69" s="71">
        <v>0</v>
      </c>
      <c r="L69" s="71">
        <v>0</v>
      </c>
      <c r="M69" s="71"/>
      <c r="N69" s="78">
        <f t="shared" si="9"/>
        <v>0</v>
      </c>
    </row>
    <row r="70" spans="2:15" ht="42" thickBot="1" x14ac:dyDescent="0.35">
      <c r="B70" s="1"/>
      <c r="C70" s="36" t="s">
        <v>62</v>
      </c>
      <c r="D70" s="37">
        <v>0</v>
      </c>
      <c r="E70" s="47"/>
      <c r="F70" s="72">
        <v>0</v>
      </c>
      <c r="G70" s="88">
        <v>0</v>
      </c>
      <c r="H70" s="72">
        <v>0</v>
      </c>
      <c r="I70" s="72"/>
      <c r="J70" s="72"/>
      <c r="K70" s="72">
        <f>SUM(K71:K72)</f>
        <v>0</v>
      </c>
      <c r="L70" s="72">
        <v>0</v>
      </c>
      <c r="M70" s="72"/>
      <c r="N70" s="66">
        <f t="shared" si="9"/>
        <v>0</v>
      </c>
    </row>
    <row r="71" spans="2:15" ht="27.6" x14ac:dyDescent="0.3">
      <c r="B71" s="1"/>
      <c r="C71" s="43" t="s">
        <v>63</v>
      </c>
      <c r="D71" s="45">
        <v>0</v>
      </c>
      <c r="E71" s="46"/>
      <c r="F71" s="69">
        <v>0</v>
      </c>
      <c r="G71" s="69"/>
      <c r="H71" s="69">
        <v>0</v>
      </c>
      <c r="I71" s="69"/>
      <c r="J71" s="69"/>
      <c r="K71" s="69">
        <v>0</v>
      </c>
      <c r="L71" s="69"/>
      <c r="M71" s="69"/>
      <c r="N71" s="79">
        <f t="shared" si="9"/>
        <v>0</v>
      </c>
    </row>
    <row r="72" spans="2:15" ht="42" thickBot="1" x14ac:dyDescent="0.35">
      <c r="B72" s="1"/>
      <c r="C72" s="44" t="s">
        <v>64</v>
      </c>
      <c r="D72" s="48">
        <v>0</v>
      </c>
      <c r="E72" s="49"/>
      <c r="F72" s="71">
        <v>0</v>
      </c>
      <c r="G72" s="71"/>
      <c r="H72" s="71">
        <v>0</v>
      </c>
      <c r="I72" s="71"/>
      <c r="J72" s="71"/>
      <c r="K72" s="71">
        <v>0</v>
      </c>
      <c r="L72" s="71"/>
      <c r="M72" s="71"/>
      <c r="N72" s="78">
        <f t="shared" si="9"/>
        <v>0</v>
      </c>
    </row>
    <row r="73" spans="2:15" ht="15" thickBot="1" x14ac:dyDescent="0.35">
      <c r="B73" s="1"/>
      <c r="C73" s="36" t="s">
        <v>65</v>
      </c>
      <c r="D73" s="37">
        <v>0</v>
      </c>
      <c r="E73" s="47"/>
      <c r="F73" s="88">
        <v>0</v>
      </c>
      <c r="G73" s="72">
        <v>0</v>
      </c>
      <c r="H73" s="72">
        <v>0</v>
      </c>
      <c r="I73" s="72"/>
      <c r="J73" s="72"/>
      <c r="K73" s="72">
        <v>0</v>
      </c>
      <c r="L73" s="72"/>
      <c r="M73" s="72"/>
      <c r="N73" s="66">
        <f t="shared" si="9"/>
        <v>0</v>
      </c>
    </row>
    <row r="74" spans="2:15" ht="27.6" x14ac:dyDescent="0.3">
      <c r="B74" s="1"/>
      <c r="C74" s="43" t="s">
        <v>66</v>
      </c>
      <c r="D74" s="45">
        <v>0</v>
      </c>
      <c r="E74" s="46"/>
      <c r="F74" s="69">
        <v>0</v>
      </c>
      <c r="G74" s="69"/>
      <c r="H74" s="69"/>
      <c r="I74" s="69"/>
      <c r="J74" s="69"/>
      <c r="K74" s="69">
        <v>0</v>
      </c>
      <c r="L74" s="69"/>
      <c r="M74" s="69"/>
      <c r="N74" s="79">
        <f t="shared" si="9"/>
        <v>0</v>
      </c>
    </row>
    <row r="75" spans="2:15" ht="27.6" x14ac:dyDescent="0.3">
      <c r="B75" s="1"/>
      <c r="C75" s="7" t="s">
        <v>67</v>
      </c>
      <c r="D75" s="8">
        <v>0</v>
      </c>
      <c r="E75" s="28"/>
      <c r="F75" s="70">
        <v>0</v>
      </c>
      <c r="G75" s="70"/>
      <c r="H75" s="70"/>
      <c r="I75" s="70"/>
      <c r="J75" s="70"/>
      <c r="K75" s="70">
        <v>0</v>
      </c>
      <c r="L75" s="70"/>
      <c r="M75" s="70"/>
      <c r="N75" s="77">
        <f t="shared" si="9"/>
        <v>0</v>
      </c>
    </row>
    <row r="76" spans="2:15" ht="42" thickBot="1" x14ac:dyDescent="0.35">
      <c r="B76" s="1"/>
      <c r="C76" s="44" t="s">
        <v>68</v>
      </c>
      <c r="D76" s="48">
        <v>0</v>
      </c>
      <c r="E76" s="49"/>
      <c r="F76" s="71">
        <v>0</v>
      </c>
      <c r="G76" s="71"/>
      <c r="H76" s="71"/>
      <c r="I76" s="71"/>
      <c r="J76" s="71"/>
      <c r="K76" s="71">
        <v>0</v>
      </c>
      <c r="L76" s="71"/>
      <c r="M76" s="71"/>
      <c r="N76" s="78">
        <f t="shared" si="9"/>
        <v>0</v>
      </c>
    </row>
    <row r="77" spans="2:15" ht="15" thickBot="1" x14ac:dyDescent="0.35">
      <c r="B77" s="1"/>
      <c r="C77" s="59" t="s">
        <v>69</v>
      </c>
      <c r="D77" s="41">
        <f>+D73+D70+D65+D55+D47+D39+D29+D19+D13</f>
        <v>1360249191</v>
      </c>
      <c r="E77" s="60"/>
      <c r="F77" s="73">
        <f t="shared" ref="F77:M77" si="10">+F73+F70+F65+F55+F47+F39+F29+F19+F13</f>
        <v>56224687.379999995</v>
      </c>
      <c r="G77" s="73">
        <f t="shared" si="10"/>
        <v>83211499.280000001</v>
      </c>
      <c r="H77" s="73">
        <f t="shared" si="10"/>
        <v>82322723.570000008</v>
      </c>
      <c r="I77" s="73">
        <f t="shared" si="10"/>
        <v>92756847.780000001</v>
      </c>
      <c r="J77" s="73">
        <f t="shared" si="10"/>
        <v>126397141.72</v>
      </c>
      <c r="K77" s="73">
        <f t="shared" si="10"/>
        <v>102263725.25999999</v>
      </c>
      <c r="L77" s="73">
        <f t="shared" si="10"/>
        <v>89985008.140000001</v>
      </c>
      <c r="M77" s="73">
        <f t="shared" si="10"/>
        <v>98182223.640000015</v>
      </c>
      <c r="N77" s="66">
        <f>SUM(F77:M77)</f>
        <v>731343856.76999998</v>
      </c>
    </row>
    <row r="78" spans="2:15" x14ac:dyDescent="0.3">
      <c r="B78" s="1"/>
      <c r="C78" s="57" t="s">
        <v>70</v>
      </c>
      <c r="D78" s="58">
        <v>0</v>
      </c>
      <c r="E78" s="46">
        <v>0</v>
      </c>
      <c r="F78" s="76"/>
      <c r="G78" s="69"/>
      <c r="H78" s="69"/>
      <c r="I78" s="69"/>
      <c r="J78" s="69"/>
      <c r="K78" s="69">
        <v>0</v>
      </c>
      <c r="L78" s="69"/>
      <c r="M78" s="69"/>
      <c r="N78" s="79">
        <f t="shared" ref="N78:N86" si="11">SUM(F78:G78)</f>
        <v>0</v>
      </c>
    </row>
    <row r="79" spans="2:15" ht="27.6" x14ac:dyDescent="0.3">
      <c r="B79" s="1"/>
      <c r="C79" s="14" t="s">
        <v>71</v>
      </c>
      <c r="D79" s="8">
        <v>0</v>
      </c>
      <c r="E79" s="28">
        <v>0</v>
      </c>
      <c r="F79" s="74"/>
      <c r="G79" s="70"/>
      <c r="H79" s="70"/>
      <c r="I79" s="70"/>
      <c r="J79" s="70"/>
      <c r="K79" s="70">
        <v>0</v>
      </c>
      <c r="L79" s="70"/>
      <c r="M79" s="70"/>
      <c r="N79" s="77">
        <f t="shared" si="11"/>
        <v>0</v>
      </c>
    </row>
    <row r="80" spans="2:15" ht="27.6" x14ac:dyDescent="0.3">
      <c r="B80" s="1"/>
      <c r="C80" s="12" t="s">
        <v>72</v>
      </c>
      <c r="D80" s="13">
        <v>0</v>
      </c>
      <c r="E80" s="28">
        <v>0</v>
      </c>
      <c r="F80" s="74"/>
      <c r="G80" s="70"/>
      <c r="H80" s="70"/>
      <c r="I80" s="70"/>
      <c r="J80" s="70"/>
      <c r="K80" s="70">
        <v>0</v>
      </c>
      <c r="L80" s="70"/>
      <c r="M80" s="70"/>
      <c r="N80" s="77">
        <f t="shared" si="11"/>
        <v>0</v>
      </c>
    </row>
    <row r="81" spans="2:14" ht="27.6" x14ac:dyDescent="0.3">
      <c r="B81" s="1"/>
      <c r="C81" s="12" t="s">
        <v>73</v>
      </c>
      <c r="D81" s="13">
        <v>0</v>
      </c>
      <c r="E81" s="28">
        <v>0</v>
      </c>
      <c r="F81" s="74"/>
      <c r="G81" s="70"/>
      <c r="H81" s="70"/>
      <c r="I81" s="70"/>
      <c r="J81" s="70"/>
      <c r="K81" s="70">
        <v>0</v>
      </c>
      <c r="L81" s="70"/>
      <c r="M81" s="70"/>
      <c r="N81" s="77">
        <f t="shared" si="11"/>
        <v>0</v>
      </c>
    </row>
    <row r="82" spans="2:14" x14ac:dyDescent="0.3">
      <c r="B82" s="1"/>
      <c r="C82" s="14" t="s">
        <v>74</v>
      </c>
      <c r="D82" s="8">
        <v>0</v>
      </c>
      <c r="E82" s="28">
        <v>0</v>
      </c>
      <c r="F82" s="74"/>
      <c r="G82" s="74"/>
      <c r="H82" s="74"/>
      <c r="I82" s="74"/>
      <c r="J82" s="74"/>
      <c r="K82" s="70">
        <v>0</v>
      </c>
      <c r="L82" s="70"/>
      <c r="M82" s="70"/>
      <c r="N82" s="77">
        <f t="shared" si="11"/>
        <v>0</v>
      </c>
    </row>
    <row r="83" spans="2:14" ht="27.6" x14ac:dyDescent="0.3">
      <c r="B83" s="1"/>
      <c r="C83" s="12" t="s">
        <v>75</v>
      </c>
      <c r="D83" s="13">
        <v>0</v>
      </c>
      <c r="E83" s="28">
        <v>0</v>
      </c>
      <c r="F83" s="74"/>
      <c r="G83" s="74"/>
      <c r="H83" s="74"/>
      <c r="I83" s="74"/>
      <c r="J83" s="74"/>
      <c r="K83" s="70">
        <v>0</v>
      </c>
      <c r="L83" s="70"/>
      <c r="M83" s="70"/>
      <c r="N83" s="77">
        <f t="shared" si="11"/>
        <v>0</v>
      </c>
    </row>
    <row r="84" spans="2:14" ht="27.6" x14ac:dyDescent="0.3">
      <c r="B84" s="1"/>
      <c r="C84" s="14" t="s">
        <v>76</v>
      </c>
      <c r="D84" s="8">
        <v>0</v>
      </c>
      <c r="E84" s="28">
        <v>0</v>
      </c>
      <c r="F84" s="74"/>
      <c r="G84" s="74"/>
      <c r="H84" s="74"/>
      <c r="I84" s="74"/>
      <c r="J84" s="74"/>
      <c r="K84" s="70">
        <v>0</v>
      </c>
      <c r="L84" s="70"/>
      <c r="M84" s="70"/>
      <c r="N84" s="77">
        <f t="shared" si="11"/>
        <v>0</v>
      </c>
    </row>
    <row r="85" spans="2:14" ht="27.6" x14ac:dyDescent="0.3">
      <c r="B85" s="1"/>
      <c r="C85" s="12" t="s">
        <v>77</v>
      </c>
      <c r="D85" s="13">
        <v>0</v>
      </c>
      <c r="E85" s="28">
        <v>0</v>
      </c>
      <c r="F85" s="74"/>
      <c r="G85" s="74"/>
      <c r="H85" s="74"/>
      <c r="I85" s="74"/>
      <c r="J85" s="74"/>
      <c r="K85" s="70">
        <v>0</v>
      </c>
      <c r="L85" s="70"/>
      <c r="M85" s="70"/>
      <c r="N85" s="77">
        <f t="shared" si="11"/>
        <v>0</v>
      </c>
    </row>
    <row r="86" spans="2:14" ht="28.2" thickBot="1" x14ac:dyDescent="0.35">
      <c r="B86" s="1"/>
      <c r="C86" s="61" t="s">
        <v>78</v>
      </c>
      <c r="D86" s="62">
        <v>0</v>
      </c>
      <c r="E86" s="63">
        <v>0</v>
      </c>
      <c r="F86" s="75"/>
      <c r="G86" s="75"/>
      <c r="H86" s="75"/>
      <c r="I86" s="75"/>
      <c r="J86" s="75"/>
      <c r="K86" s="71">
        <v>0</v>
      </c>
      <c r="L86" s="71"/>
      <c r="M86" s="71"/>
      <c r="N86" s="78">
        <f t="shared" si="11"/>
        <v>0</v>
      </c>
    </row>
    <row r="87" spans="2:14" ht="28.2" thickBot="1" x14ac:dyDescent="0.35">
      <c r="B87" s="1"/>
      <c r="C87" s="64" t="s">
        <v>79</v>
      </c>
      <c r="D87" s="37">
        <f>+D77</f>
        <v>1360249191</v>
      </c>
      <c r="E87" s="47">
        <f>+E77</f>
        <v>0</v>
      </c>
      <c r="F87" s="73">
        <f t="shared" ref="F87:N87" si="12">+F77+F73</f>
        <v>56224687.379999995</v>
      </c>
      <c r="G87" s="73">
        <f t="shared" si="12"/>
        <v>83211499.280000001</v>
      </c>
      <c r="H87" s="73">
        <f t="shared" si="12"/>
        <v>82322723.570000008</v>
      </c>
      <c r="I87" s="73">
        <f t="shared" si="12"/>
        <v>92756847.780000001</v>
      </c>
      <c r="J87" s="73">
        <f t="shared" si="12"/>
        <v>126397141.72</v>
      </c>
      <c r="K87" s="73">
        <f t="shared" si="12"/>
        <v>102263725.25999999</v>
      </c>
      <c r="L87" s="73">
        <f t="shared" si="12"/>
        <v>89985008.140000001</v>
      </c>
      <c r="M87" s="73">
        <f t="shared" si="12"/>
        <v>98182223.640000015</v>
      </c>
      <c r="N87" s="66">
        <f t="shared" si="12"/>
        <v>731343856.76999998</v>
      </c>
    </row>
    <row r="88" spans="2:14" ht="15" thickBot="1" x14ac:dyDescent="0.35">
      <c r="B88" s="1"/>
      <c r="C88" s="80"/>
      <c r="D88" s="65"/>
      <c r="E88" s="81"/>
      <c r="F88" s="82"/>
      <c r="G88" s="83"/>
      <c r="H88" s="85"/>
      <c r="I88" s="85"/>
      <c r="J88" s="85"/>
      <c r="K88" s="85"/>
      <c r="L88" s="85"/>
      <c r="M88" s="85"/>
      <c r="N88" s="106">
        <f>SUM(F88:J88)</f>
        <v>0</v>
      </c>
    </row>
    <row r="89" spans="2:14" ht="28.2" thickBot="1" x14ac:dyDescent="0.35">
      <c r="B89" s="1"/>
      <c r="C89" s="64" t="s">
        <v>80</v>
      </c>
      <c r="D89" s="37">
        <f>+D87+D73</f>
        <v>1360249191</v>
      </c>
      <c r="E89" s="47">
        <f>+E87+E73</f>
        <v>0</v>
      </c>
      <c r="F89" s="73">
        <f t="shared" ref="F89:N89" si="13">+F87</f>
        <v>56224687.379999995</v>
      </c>
      <c r="G89" s="73">
        <f t="shared" si="13"/>
        <v>83211499.280000001</v>
      </c>
      <c r="H89" s="73">
        <f t="shared" si="13"/>
        <v>82322723.570000008</v>
      </c>
      <c r="I89" s="73">
        <f t="shared" si="13"/>
        <v>92756847.780000001</v>
      </c>
      <c r="J89" s="73">
        <f t="shared" si="13"/>
        <v>126397141.72</v>
      </c>
      <c r="K89" s="73">
        <f t="shared" si="13"/>
        <v>102263725.25999999</v>
      </c>
      <c r="L89" s="73">
        <f t="shared" si="13"/>
        <v>89985008.140000001</v>
      </c>
      <c r="M89" s="73">
        <f t="shared" si="13"/>
        <v>98182223.640000015</v>
      </c>
      <c r="N89" s="73">
        <f t="shared" si="13"/>
        <v>731343856.76999998</v>
      </c>
    </row>
    <row r="90" spans="2:14" x14ac:dyDescent="0.3">
      <c r="B90" s="1"/>
      <c r="C90" s="20" t="s">
        <v>88</v>
      </c>
      <c r="D90" s="18"/>
      <c r="E90" s="18"/>
      <c r="F90" s="18"/>
    </row>
    <row r="91" spans="2:14" x14ac:dyDescent="0.3">
      <c r="B91" s="1"/>
      <c r="C91" s="21" t="s">
        <v>89</v>
      </c>
      <c r="D91" s="18"/>
      <c r="E91" s="18"/>
      <c r="F91" s="18"/>
    </row>
    <row r="92" spans="2:14" x14ac:dyDescent="0.3">
      <c r="B92" s="1"/>
      <c r="C92" s="118" t="s">
        <v>90</v>
      </c>
      <c r="D92" s="118"/>
      <c r="E92" s="118"/>
      <c r="F92" s="118"/>
    </row>
    <row r="93" spans="2:14" x14ac:dyDescent="0.3">
      <c r="B93" s="1"/>
      <c r="C93" s="21" t="s">
        <v>91</v>
      </c>
      <c r="D93" s="19"/>
      <c r="E93" s="19"/>
      <c r="F93" s="18"/>
    </row>
    <row r="94" spans="2:14" x14ac:dyDescent="0.3">
      <c r="B94" s="1"/>
      <c r="C94" s="21" t="s">
        <v>92</v>
      </c>
      <c r="D94" s="19"/>
      <c r="E94" s="19"/>
      <c r="F94" s="18"/>
      <c r="L94" s="16"/>
      <c r="M94" s="109"/>
    </row>
    <row r="95" spans="2:14" x14ac:dyDescent="0.3">
      <c r="B95" s="1"/>
      <c r="C95" s="21" t="s">
        <v>93</v>
      </c>
      <c r="D95" s="19"/>
      <c r="E95" s="19"/>
      <c r="F95" s="18"/>
      <c r="G95" s="115" t="s">
        <v>103</v>
      </c>
      <c r="H95" s="115"/>
      <c r="J95" s="112"/>
      <c r="K95" s="113" t="s">
        <v>82</v>
      </c>
      <c r="L95" s="113"/>
      <c r="M95" s="113"/>
    </row>
    <row r="96" spans="2:14" ht="15" thickBot="1" x14ac:dyDescent="0.35">
      <c r="B96" s="1"/>
      <c r="C96" s="21" t="s">
        <v>94</v>
      </c>
      <c r="D96" s="19"/>
      <c r="E96" s="19"/>
      <c r="F96" s="18"/>
      <c r="G96" s="116" t="s">
        <v>104</v>
      </c>
      <c r="H96" s="116"/>
      <c r="J96" s="110"/>
      <c r="K96" s="111" t="s">
        <v>81</v>
      </c>
      <c r="L96" s="111"/>
      <c r="M96" s="100"/>
    </row>
    <row r="97" spans="2:13" x14ac:dyDescent="0.3">
      <c r="B97" s="1"/>
      <c r="C97" s="2"/>
      <c r="D97" s="1"/>
      <c r="E97" s="1"/>
      <c r="G97" s="114" t="s">
        <v>85</v>
      </c>
      <c r="H97" s="114"/>
      <c r="K97" s="16" t="s">
        <v>86</v>
      </c>
    </row>
    <row r="98" spans="2:13" x14ac:dyDescent="0.3">
      <c r="B98" s="1"/>
      <c r="C98" s="2"/>
      <c r="D98" s="1"/>
      <c r="E98" s="1"/>
    </row>
    <row r="99" spans="2:13" x14ac:dyDescent="0.3">
      <c r="B99" s="1"/>
      <c r="C99" s="2"/>
      <c r="D99" s="1"/>
      <c r="E99" s="1"/>
    </row>
    <row r="101" spans="2:13" x14ac:dyDescent="0.3">
      <c r="J101" s="16"/>
      <c r="K101" s="16"/>
      <c r="L101" s="16"/>
      <c r="M101" s="109"/>
    </row>
    <row r="102" spans="2:13" x14ac:dyDescent="0.3">
      <c r="J102" s="101"/>
      <c r="K102" s="101"/>
      <c r="L102" s="101"/>
      <c r="M102" s="101"/>
    </row>
    <row r="103" spans="2:13" ht="13.8" customHeight="1" x14ac:dyDescent="0.3">
      <c r="J103" s="100"/>
      <c r="K103" s="100"/>
      <c r="L103" s="100"/>
      <c r="M103" s="100"/>
    </row>
    <row r="104" spans="2:13" x14ac:dyDescent="0.3">
      <c r="C104" s="17"/>
      <c r="D104" s="17"/>
      <c r="E104" s="17"/>
    </row>
    <row r="105" spans="2:13" x14ac:dyDescent="0.3">
      <c r="C105" s="17"/>
      <c r="D105" s="17"/>
      <c r="E105" s="17"/>
    </row>
    <row r="106" spans="2:13" x14ac:dyDescent="0.3">
      <c r="C106" s="17"/>
      <c r="D106" s="17"/>
      <c r="E106" s="17"/>
    </row>
  </sheetData>
  <mergeCells count="8">
    <mergeCell ref="G97:H97"/>
    <mergeCell ref="G95:H95"/>
    <mergeCell ref="G96:H96"/>
    <mergeCell ref="A7:N7"/>
    <mergeCell ref="C92:F92"/>
    <mergeCell ref="A8:N8"/>
    <mergeCell ref="A9:N9"/>
    <mergeCell ref="A10:N10"/>
  </mergeCells>
  <pageMargins left="0.7" right="0.7" top="0.75" bottom="0.75" header="0.3" footer="0.3"/>
  <pageSetup scale="45" orientation="portrait" r:id="rId1"/>
  <ignoredErrors>
    <ignoredError sqref="D55" evalError="1"/>
    <ignoredError sqref="D39 F65:G65 N48:N54 N70:N76 N78:N86 F39:G39 N68:N69 L65 N62:N63" formulaRange="1"/>
    <ignoredError sqref="N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2024-08-07T19:28:39Z</cp:lastPrinted>
  <dcterms:created xsi:type="dcterms:W3CDTF">2021-01-05T12:43:18Z</dcterms:created>
  <dcterms:modified xsi:type="dcterms:W3CDTF">2024-09-06T19:34:45Z</dcterms:modified>
</cp:coreProperties>
</file>